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yancy\Dropbox\Clientes\Agencia Seguros Inv.ySeg.Occ.SA\1ESTADOS FINANCIEROS CON FIRMA DIGITAL\JUNIO 2022\"/>
    </mc:Choice>
  </mc:AlternateContent>
  <xr:revisionPtr revIDLastSave="0" documentId="8_{50E130CC-7DA9-4351-985A-AD45C3526E4A}" xr6:coauthVersionLast="47" xr6:coauthVersionMax="47" xr10:uidLastSave="{00000000-0000-0000-0000-000000000000}"/>
  <bookViews>
    <workbookView xWindow="585" yWindow="1755" windowWidth="28215" windowHeight="14445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36" i="1" s="1"/>
  <c r="B51" i="1" l="1"/>
  <c r="B43" i="1"/>
  <c r="B53" i="1" s="1"/>
  <c r="B55" i="1" s="1"/>
  <c r="D32" i="1"/>
  <c r="F12" i="1"/>
  <c r="F63" i="1" l="1"/>
  <c r="E39" i="1"/>
  <c r="E57" i="1" s="1"/>
  <c r="D39" i="1"/>
  <c r="D57" i="1"/>
  <c r="F16" i="1"/>
  <c r="F18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  <c r="F39" i="1" l="1"/>
  <c r="F57" i="1" s="1"/>
  <c r="D60" i="1" l="1"/>
  <c r="D61" i="1" s="1"/>
  <c r="E60" i="1" l="1"/>
</calcChain>
</file>

<file path=xl/sharedStrings.xml><?xml version="1.0" encoding="utf-8"?>
<sst xmlns="http://schemas.openxmlformats.org/spreadsheetml/2006/main" count="46" uniqueCount="44">
  <si>
    <t>Estado de Flujo de Efectivo</t>
  </si>
  <si>
    <t>Flujo de Efectivo en las Actividades de Operación:</t>
  </si>
  <si>
    <t>Utilidad o Pérdida del Período</t>
  </si>
  <si>
    <t xml:space="preserve">Ajustes para conciliar la Utilidad (Pérdida) Neta con el Efectivo </t>
  </si>
  <si>
    <t>Neto (usado) Provisto en las Actividades de Operación:</t>
  </si>
  <si>
    <t>Depreciación, Amortización y Deterioro del Valor del Período</t>
  </si>
  <si>
    <t>Cambios en los activos disminución, (aumento):</t>
  </si>
  <si>
    <t>Cuentas por Cobrar</t>
  </si>
  <si>
    <t>Inventarios</t>
  </si>
  <si>
    <t>Comisiones pagadas por adelantado</t>
  </si>
  <si>
    <t>Activo por Impuesto Diferido</t>
  </si>
  <si>
    <t>Cambios en los pasivos (disminución), aumento:</t>
  </si>
  <si>
    <t>Pasivos Financieros Circulantes</t>
  </si>
  <si>
    <t>Cuentas por pagar</t>
  </si>
  <si>
    <t>Cuentas por pagar Socios</t>
  </si>
  <si>
    <t>Pasivo por Impuesto Diferido</t>
  </si>
  <si>
    <t>Total Ajustes</t>
  </si>
  <si>
    <t>Efectivo neto (neto) provisto en las actividades de operación:</t>
  </si>
  <si>
    <t>Flujo de Efectivo en las Actividades de Inversión:</t>
  </si>
  <si>
    <t>Propiedad, Planta y Equipo</t>
  </si>
  <si>
    <t>Terrenos</t>
  </si>
  <si>
    <t>Plusvalía Comprada</t>
  </si>
  <si>
    <t>Activos Financieros no Circulantes</t>
  </si>
  <si>
    <t>Efectivo Neto (usado) Provisto en las actividades de Operación:</t>
  </si>
  <si>
    <t>Flujo de Efectivo en las Actividades de Financiamiento:</t>
  </si>
  <si>
    <t>Hipotecas por pagar</t>
  </si>
  <si>
    <t>Capital Social</t>
  </si>
  <si>
    <t>Capital adicional aportado</t>
  </si>
  <si>
    <t>Utilidad acumulada</t>
  </si>
  <si>
    <t>Reserva Legal</t>
  </si>
  <si>
    <t>(Disminución) Aumento Neto en Efectivo</t>
  </si>
  <si>
    <t>Efectivo al inicio del período</t>
  </si>
  <si>
    <t>Efectivo al final del período</t>
  </si>
  <si>
    <t>AGENCIA DE SEGUROS INVERSIONES Y SEGUROS DE OCCIDENTE, S.A.</t>
  </si>
  <si>
    <t xml:space="preserve">  CONTADOR PRIVADO                                        GERENTE GENERAL</t>
  </si>
  <si>
    <t>Provisiones por pagar</t>
  </si>
  <si>
    <t xml:space="preserve">Sr. Juan José Vargas Mesén                        MBA. Edgar Antonio Salas Zúñiga </t>
  </si>
  <si>
    <t>Equipos de computación</t>
  </si>
  <si>
    <t>inversiones</t>
  </si>
  <si>
    <t>Impuesto sobre ventas por cobrar</t>
  </si>
  <si>
    <t>Impuesto por Pagar ventas</t>
  </si>
  <si>
    <t>Edificaciones</t>
  </si>
  <si>
    <t>Equpos y mobiliario</t>
  </si>
  <si>
    <t>Por el Período terminado el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</si>
</sst>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1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165" fontId="2" fillId="0" borderId="0" xfId="1" applyNumberFormat="1" applyFont="1"/>
    <xf numFmtId="165" fontId="4" fillId="0" borderId="0" xfId="1" applyNumberFormat="1" applyFont="1"/>
    <xf numFmtId="165" fontId="5" fillId="0" borderId="0" xfId="1" applyNumberFormat="1" applyFont="1" applyFill="1"/>
    <xf numFmtId="165" fontId="4" fillId="0" borderId="0" xfId="1" applyNumberFormat="1" applyFont="1" applyFill="1"/>
    <xf numFmtId="165" fontId="5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3" fontId="0" fillId="0" borderId="0" xfId="0" applyNumberFormat="1"/>
    <xf numFmtId="0" fontId="2" fillId="0" borderId="0" xfId="0" applyFont="1" applyFill="1"/>
    <xf numFmtId="165" fontId="2" fillId="0" borderId="0" xfId="1" applyNumberFormat="1" applyFont="1" applyFill="1"/>
    <xf numFmtId="43" fontId="0" fillId="0" borderId="0" xfId="0" applyNumberFormat="1"/>
    <xf numFmtId="0" fontId="0" fillId="0" borderId="0" xfId="0" applyFill="1"/>
    <xf numFmtId="43" fontId="0" fillId="0" borderId="0" xfId="0" applyNumberFormat="1" applyFill="1"/>
    <xf numFmtId="3" fontId="0" fillId="0" borderId="0" xfId="0" applyNumberFormat="1" applyFill="1"/>
    <xf numFmtId="164" fontId="0" fillId="0" borderId="0" xfId="0" applyNumberFormat="1" applyFill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6"/>
  <sheetViews>
    <sheetView tabSelected="1" workbookViewId="0">
      <selection activeCell="K20" sqref="K20"/>
    </sheetView>
  </sheetViews>
  <sheetFormatPr baseColWidth="10" defaultRowHeight="15" x14ac:dyDescent="0.25"/>
  <cols>
    <col min="1" max="1" width="59" customWidth="1"/>
    <col min="2" max="2" width="20.85546875" style="12" customWidth="1"/>
    <col min="4" max="6" width="15.42578125" hidden="1" customWidth="1"/>
    <col min="7" max="7" width="0" hidden="1" customWidth="1"/>
    <col min="8" max="8" width="15.5703125" bestFit="1" customWidth="1"/>
    <col min="9" max="9" width="16.5703125" bestFit="1" customWidth="1"/>
    <col min="10" max="10" width="15" customWidth="1"/>
    <col min="11" max="11" width="16.42578125" customWidth="1"/>
    <col min="12" max="12" width="13.140625" bestFit="1" customWidth="1"/>
    <col min="13" max="13" width="14.42578125" bestFit="1" customWidth="1"/>
    <col min="14" max="14" width="17.28515625" customWidth="1"/>
  </cols>
  <sheetData>
    <row r="2" spans="1:16" x14ac:dyDescent="0.25">
      <c r="A2" s="23" t="s">
        <v>33</v>
      </c>
      <c r="B2" s="23"/>
    </row>
    <row r="3" spans="1:16" x14ac:dyDescent="0.25">
      <c r="A3" s="23" t="s">
        <v>0</v>
      </c>
      <c r="B3" s="23"/>
    </row>
    <row r="4" spans="1:16" x14ac:dyDescent="0.25">
      <c r="A4" s="23" t="s">
        <v>43</v>
      </c>
      <c r="B4" s="23"/>
    </row>
    <row r="5" spans="1:16" x14ac:dyDescent="0.25">
      <c r="A5" s="1"/>
      <c r="B5" s="7"/>
      <c r="C5" s="1"/>
    </row>
    <row r="6" spans="1:16" x14ac:dyDescent="0.25">
      <c r="A6" s="1" t="s">
        <v>1</v>
      </c>
      <c r="B6" s="7"/>
      <c r="C6" s="1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" t="s">
        <v>2</v>
      </c>
      <c r="B7" s="7">
        <v>9282049</v>
      </c>
      <c r="C7" s="1"/>
      <c r="H7" s="19"/>
      <c r="I7" s="19"/>
      <c r="J7" s="19"/>
      <c r="K7" s="19"/>
      <c r="L7" s="19"/>
      <c r="M7" s="19"/>
      <c r="N7" s="17"/>
      <c r="O7" s="19"/>
      <c r="P7" s="19"/>
    </row>
    <row r="8" spans="1:16" x14ac:dyDescent="0.25">
      <c r="A8" s="1"/>
      <c r="B8" s="7"/>
      <c r="C8" s="1"/>
      <c r="H8" s="19"/>
      <c r="I8" s="19"/>
      <c r="J8" s="19"/>
      <c r="K8" s="19"/>
      <c r="L8" s="19"/>
      <c r="M8" s="19"/>
      <c r="N8" s="17"/>
      <c r="O8" s="19"/>
      <c r="P8" s="19"/>
    </row>
    <row r="9" spans="1:16" x14ac:dyDescent="0.25">
      <c r="A9" s="1" t="s">
        <v>3</v>
      </c>
      <c r="B9" s="7"/>
      <c r="C9" s="1"/>
      <c r="D9">
        <v>2010</v>
      </c>
      <c r="E9">
        <v>2011</v>
      </c>
      <c r="H9" s="19"/>
      <c r="I9" s="17"/>
      <c r="J9" s="17"/>
      <c r="K9" s="17"/>
      <c r="L9" s="19"/>
      <c r="M9" s="19"/>
      <c r="N9" s="17"/>
      <c r="O9" s="19"/>
      <c r="P9" s="19"/>
    </row>
    <row r="10" spans="1:16" x14ac:dyDescent="0.25">
      <c r="A10" s="1" t="s">
        <v>4</v>
      </c>
      <c r="B10" s="7"/>
      <c r="C10" s="1"/>
      <c r="H10" s="19"/>
      <c r="I10" s="17"/>
      <c r="J10" s="17"/>
      <c r="K10" s="17"/>
      <c r="L10" s="19"/>
      <c r="M10" s="19"/>
      <c r="N10" s="17"/>
      <c r="O10" s="19"/>
      <c r="P10" s="19"/>
    </row>
    <row r="11" spans="1:16" x14ac:dyDescent="0.25">
      <c r="A11" s="1"/>
      <c r="B11" s="7"/>
      <c r="C11" s="1"/>
      <c r="H11" s="19"/>
      <c r="I11" s="17"/>
      <c r="J11" s="17"/>
      <c r="K11" s="17"/>
      <c r="L11" s="19"/>
      <c r="M11" s="19"/>
      <c r="N11" s="17"/>
      <c r="O11" s="19"/>
      <c r="P11" s="19"/>
    </row>
    <row r="12" spans="1:16" x14ac:dyDescent="0.25">
      <c r="A12" s="1" t="s">
        <v>5</v>
      </c>
      <c r="B12" s="7">
        <v>0</v>
      </c>
      <c r="C12" s="1"/>
      <c r="D12" s="2">
        <v>7842981</v>
      </c>
      <c r="E12" s="2">
        <v>9322190</v>
      </c>
      <c r="F12" s="2">
        <f>+D12-E12</f>
        <v>-1479209</v>
      </c>
      <c r="H12" s="19"/>
      <c r="I12" s="17"/>
      <c r="J12" s="17"/>
      <c r="K12" s="17"/>
      <c r="L12" s="19"/>
      <c r="M12" s="19"/>
      <c r="N12" s="17"/>
      <c r="O12" s="19"/>
      <c r="P12" s="19"/>
    </row>
    <row r="13" spans="1:16" x14ac:dyDescent="0.25">
      <c r="A13" s="1"/>
      <c r="B13" s="7"/>
      <c r="C13" s="1"/>
      <c r="H13" s="19"/>
      <c r="I13" s="17"/>
      <c r="J13" s="17"/>
      <c r="K13" s="17"/>
      <c r="L13" s="19"/>
      <c r="M13" s="19"/>
      <c r="N13" s="17"/>
      <c r="O13" s="19"/>
      <c r="P13" s="19"/>
    </row>
    <row r="14" spans="1:16" x14ac:dyDescent="0.25">
      <c r="A14" s="1" t="s">
        <v>6</v>
      </c>
      <c r="B14" s="7">
        <v>0</v>
      </c>
      <c r="C14" s="1"/>
      <c r="H14" s="19"/>
      <c r="I14" s="17"/>
      <c r="J14" s="17"/>
      <c r="K14" s="17"/>
      <c r="L14" s="19"/>
      <c r="M14" s="19"/>
      <c r="N14" s="17"/>
      <c r="O14" s="19"/>
      <c r="P14" s="19"/>
    </row>
    <row r="15" spans="1:16" hidden="1" x14ac:dyDescent="0.25">
      <c r="A15" s="1" t="s">
        <v>7</v>
      </c>
      <c r="B15" s="7">
        <v>0</v>
      </c>
      <c r="C15" s="1"/>
      <c r="D15" s="2">
        <v>17238030</v>
      </c>
      <c r="E15" s="2">
        <v>0</v>
      </c>
      <c r="F15" s="2">
        <f>+D15-E15</f>
        <v>17238030</v>
      </c>
      <c r="H15" s="19"/>
      <c r="I15" s="17"/>
      <c r="J15" s="19"/>
      <c r="K15" s="20"/>
      <c r="L15" s="19"/>
      <c r="M15" s="19"/>
      <c r="N15" s="17"/>
      <c r="O15" s="19"/>
      <c r="P15" s="19"/>
    </row>
    <row r="16" spans="1:16" hidden="1" x14ac:dyDescent="0.25">
      <c r="A16" s="1" t="s">
        <v>8</v>
      </c>
      <c r="B16" s="7">
        <v>0</v>
      </c>
      <c r="C16" s="1"/>
      <c r="D16" s="2"/>
      <c r="E16" s="2"/>
      <c r="F16" s="2">
        <f t="shared" ref="F16:F56" si="0">+D16-E16</f>
        <v>0</v>
      </c>
      <c r="H16" s="19"/>
      <c r="I16" s="19"/>
      <c r="J16" s="19"/>
      <c r="K16" s="19"/>
      <c r="L16" s="19"/>
      <c r="M16" s="19"/>
      <c r="N16" s="17"/>
      <c r="O16" s="19"/>
      <c r="P16" s="19"/>
    </row>
    <row r="17" spans="1:16" hidden="1" x14ac:dyDescent="0.25">
      <c r="A17" s="1" t="s">
        <v>38</v>
      </c>
      <c r="B17" s="7">
        <v>0</v>
      </c>
      <c r="C17" s="1"/>
      <c r="D17" s="2"/>
      <c r="E17" s="2"/>
      <c r="F17" s="2"/>
      <c r="H17" s="19"/>
      <c r="I17" s="19"/>
      <c r="J17" s="19"/>
      <c r="K17" s="19"/>
      <c r="L17" s="19"/>
      <c r="M17" s="19"/>
      <c r="N17" s="17"/>
      <c r="O17" s="19"/>
      <c r="P17" s="19"/>
    </row>
    <row r="18" spans="1:16" hidden="1" x14ac:dyDescent="0.25">
      <c r="A18" s="1" t="s">
        <v>9</v>
      </c>
      <c r="B18" s="7">
        <v>0</v>
      </c>
      <c r="C18" s="1"/>
      <c r="D18" s="2"/>
      <c r="E18" s="2"/>
      <c r="F18" s="2">
        <f t="shared" si="0"/>
        <v>0</v>
      </c>
      <c r="H18" s="19"/>
      <c r="I18" s="19"/>
      <c r="J18" s="19"/>
      <c r="K18" s="19"/>
      <c r="L18" s="19"/>
      <c r="M18" s="19"/>
      <c r="N18" s="17"/>
      <c r="O18" s="19"/>
      <c r="P18" s="19"/>
    </row>
    <row r="19" spans="1:16" hidden="1" x14ac:dyDescent="0.25">
      <c r="A19" s="1" t="s">
        <v>39</v>
      </c>
      <c r="B19" s="7">
        <v>0</v>
      </c>
      <c r="C19" s="1"/>
      <c r="D19" s="2"/>
      <c r="E19" s="2"/>
      <c r="F19" s="2"/>
      <c r="H19" s="19"/>
      <c r="I19" s="19"/>
      <c r="J19" s="19"/>
      <c r="K19" s="19"/>
      <c r="L19" s="19"/>
      <c r="M19" s="19"/>
      <c r="N19" s="17"/>
      <c r="O19" s="19"/>
      <c r="P19" s="19"/>
    </row>
    <row r="20" spans="1:16" x14ac:dyDescent="0.25">
      <c r="A20" s="1" t="s">
        <v>42</v>
      </c>
      <c r="B20" s="7">
        <v>-132744</v>
      </c>
      <c r="C20" s="1"/>
      <c r="D20" s="2"/>
      <c r="E20" s="2"/>
      <c r="F20" s="2"/>
      <c r="H20" s="19"/>
      <c r="I20" s="19"/>
      <c r="J20" s="19"/>
      <c r="K20" s="19"/>
      <c r="L20" s="19"/>
      <c r="M20" s="19"/>
      <c r="N20" s="17"/>
      <c r="O20" s="19"/>
      <c r="P20" s="19"/>
    </row>
    <row r="21" spans="1:16" hidden="1" x14ac:dyDescent="0.25">
      <c r="A21" s="16" t="s">
        <v>37</v>
      </c>
      <c r="B21" s="7">
        <v>0</v>
      </c>
      <c r="C21" s="1"/>
      <c r="D21" s="2"/>
      <c r="E21" s="2"/>
      <c r="F21" s="2"/>
      <c r="H21" s="19"/>
      <c r="I21" s="19"/>
      <c r="J21" s="19"/>
      <c r="K21" s="19"/>
      <c r="L21" s="19"/>
      <c r="M21" s="19"/>
      <c r="N21" s="17"/>
      <c r="O21" s="19"/>
      <c r="P21" s="19"/>
    </row>
    <row r="22" spans="1:16" hidden="1" x14ac:dyDescent="0.25">
      <c r="A22" s="16" t="s">
        <v>41</v>
      </c>
      <c r="B22" s="7">
        <v>0</v>
      </c>
      <c r="C22" s="1"/>
      <c r="D22" s="2"/>
      <c r="E22" s="2"/>
      <c r="F22" s="2"/>
      <c r="H22" s="19"/>
      <c r="I22" s="19"/>
      <c r="J22" s="19"/>
      <c r="K22" s="19"/>
      <c r="L22" s="19"/>
      <c r="M22" s="19"/>
      <c r="N22" s="17"/>
      <c r="O22" s="19"/>
      <c r="P22" s="19"/>
    </row>
    <row r="23" spans="1:16" hidden="1" x14ac:dyDescent="0.25">
      <c r="A23" s="16" t="s">
        <v>20</v>
      </c>
      <c r="B23" s="7">
        <v>0</v>
      </c>
      <c r="C23" s="1"/>
      <c r="D23" s="2"/>
      <c r="E23" s="2"/>
      <c r="F23" s="2"/>
      <c r="H23" s="19"/>
      <c r="I23" s="19"/>
      <c r="J23" s="19"/>
      <c r="K23" s="19"/>
      <c r="L23" s="19"/>
      <c r="M23" s="19"/>
      <c r="N23" s="17"/>
      <c r="O23" s="19"/>
      <c r="P23" s="19"/>
    </row>
    <row r="24" spans="1:16" hidden="1" x14ac:dyDescent="0.25">
      <c r="A24" s="16" t="s">
        <v>35</v>
      </c>
      <c r="B24" s="7">
        <v>0</v>
      </c>
      <c r="C24" s="1"/>
      <c r="D24" s="2">
        <v>196781</v>
      </c>
      <c r="E24" s="2">
        <v>0</v>
      </c>
      <c r="F24" s="2">
        <f t="shared" si="0"/>
        <v>196781</v>
      </c>
      <c r="H24" s="19"/>
      <c r="I24" s="19"/>
      <c r="J24" s="19"/>
      <c r="K24" s="19"/>
      <c r="L24" s="19"/>
      <c r="M24" s="19"/>
      <c r="N24" s="17"/>
      <c r="O24" s="19"/>
      <c r="P24" s="19"/>
    </row>
    <row r="25" spans="1:16" x14ac:dyDescent="0.25">
      <c r="A25" s="16" t="s">
        <v>10</v>
      </c>
      <c r="B25" s="17">
        <v>1119134</v>
      </c>
      <c r="C25" s="1"/>
      <c r="D25" s="2"/>
      <c r="E25" s="2"/>
      <c r="F25" s="2">
        <f t="shared" si="0"/>
        <v>0</v>
      </c>
      <c r="H25" s="17"/>
      <c r="I25" s="17"/>
      <c r="J25" s="17"/>
      <c r="K25" s="17"/>
      <c r="L25" s="21"/>
      <c r="M25" s="21"/>
      <c r="N25" s="17"/>
      <c r="O25" s="19"/>
      <c r="P25" s="19"/>
    </row>
    <row r="26" spans="1:16" x14ac:dyDescent="0.25">
      <c r="A26" s="16"/>
      <c r="B26" s="7"/>
      <c r="C26" s="1"/>
      <c r="D26" s="2"/>
      <c r="E26" s="2"/>
      <c r="F26" s="2"/>
      <c r="H26" s="19"/>
      <c r="I26" s="19"/>
      <c r="J26" s="17"/>
      <c r="K26" s="17"/>
      <c r="L26" s="19"/>
      <c r="M26" s="19"/>
      <c r="N26" s="17"/>
      <c r="O26" s="19"/>
      <c r="P26" s="19"/>
    </row>
    <row r="27" spans="1:16" x14ac:dyDescent="0.25">
      <c r="A27" s="16" t="s">
        <v>11</v>
      </c>
      <c r="B27" s="7">
        <v>0</v>
      </c>
      <c r="C27" s="1"/>
      <c r="D27" s="2"/>
      <c r="E27" s="2"/>
      <c r="F27" s="2">
        <f t="shared" si="0"/>
        <v>0</v>
      </c>
      <c r="H27" s="19"/>
      <c r="I27" s="19"/>
      <c r="J27" s="17"/>
      <c r="K27" s="17"/>
      <c r="L27" s="21"/>
      <c r="M27" s="21"/>
      <c r="N27" s="17"/>
      <c r="O27" s="19"/>
      <c r="P27" s="19"/>
    </row>
    <row r="28" spans="1:16" hidden="1" x14ac:dyDescent="0.25">
      <c r="A28" s="16" t="s">
        <v>12</v>
      </c>
      <c r="B28" s="7"/>
      <c r="C28" s="1"/>
      <c r="D28" s="2"/>
      <c r="E28" s="2"/>
      <c r="F28" s="2">
        <f t="shared" si="0"/>
        <v>0</v>
      </c>
      <c r="H28" s="19"/>
      <c r="I28" s="17"/>
      <c r="J28" s="19"/>
      <c r="K28" s="21"/>
      <c r="L28" s="19"/>
      <c r="M28" s="19"/>
      <c r="N28" s="17"/>
      <c r="O28" s="19"/>
      <c r="P28" s="19"/>
    </row>
    <row r="29" spans="1:16" hidden="1" x14ac:dyDescent="0.25">
      <c r="A29" s="16" t="s">
        <v>13</v>
      </c>
      <c r="B29" s="7">
        <v>0</v>
      </c>
      <c r="C29" s="1"/>
      <c r="D29" s="2">
        <v>5221628</v>
      </c>
      <c r="E29" s="2">
        <v>9877805</v>
      </c>
      <c r="F29" s="2">
        <f t="shared" si="0"/>
        <v>-4656177</v>
      </c>
      <c r="H29" s="19"/>
      <c r="I29" s="17"/>
      <c r="J29" s="17"/>
      <c r="K29" s="19"/>
      <c r="L29" s="22"/>
      <c r="M29" s="19"/>
      <c r="N29" s="17"/>
      <c r="O29" s="19"/>
      <c r="P29" s="19"/>
    </row>
    <row r="30" spans="1:16" hidden="1" x14ac:dyDescent="0.25">
      <c r="A30" s="16" t="s">
        <v>14</v>
      </c>
      <c r="B30" s="7">
        <v>0</v>
      </c>
      <c r="C30" s="1"/>
      <c r="D30" s="2"/>
      <c r="E30" s="2"/>
      <c r="F30" s="2">
        <f t="shared" si="0"/>
        <v>0</v>
      </c>
      <c r="H30" s="19"/>
      <c r="I30" s="17"/>
      <c r="J30" s="21"/>
      <c r="K30" s="19"/>
      <c r="L30" s="19"/>
      <c r="M30" s="19"/>
      <c r="N30" s="17"/>
      <c r="O30" s="19"/>
      <c r="P30" s="19"/>
    </row>
    <row r="31" spans="1:16" x14ac:dyDescent="0.25">
      <c r="A31" s="16" t="s">
        <v>40</v>
      </c>
      <c r="B31" s="7">
        <v>552203</v>
      </c>
      <c r="C31" s="1"/>
      <c r="D31" s="2"/>
      <c r="E31" s="2"/>
      <c r="F31" s="2">
        <f t="shared" si="0"/>
        <v>0</v>
      </c>
      <c r="H31" s="19"/>
      <c r="I31" s="17"/>
      <c r="J31" s="17"/>
      <c r="K31" s="20"/>
      <c r="L31" s="20"/>
      <c r="M31" s="19"/>
      <c r="N31" s="17"/>
      <c r="O31" s="19"/>
      <c r="P31" s="19"/>
    </row>
    <row r="32" spans="1:16" x14ac:dyDescent="0.25">
      <c r="A32" s="16" t="s">
        <v>15</v>
      </c>
      <c r="B32" s="7">
        <v>2858887</v>
      </c>
      <c r="C32" s="1"/>
      <c r="D32" s="2">
        <f>4569050-1044001</f>
        <v>3525049</v>
      </c>
      <c r="E32" s="2">
        <v>1274902</v>
      </c>
      <c r="F32" s="2">
        <f t="shared" si="0"/>
        <v>2250147</v>
      </c>
      <c r="H32" s="7"/>
      <c r="J32" s="17"/>
      <c r="K32" s="15"/>
      <c r="L32" s="15"/>
      <c r="M32" s="7"/>
      <c r="N32" s="17"/>
    </row>
    <row r="33" spans="1:14" x14ac:dyDescent="0.25">
      <c r="A33" s="3"/>
      <c r="B33" s="8"/>
      <c r="C33" s="3"/>
      <c r="D33" s="2"/>
      <c r="E33" s="2"/>
      <c r="F33" s="2">
        <f t="shared" si="0"/>
        <v>0</v>
      </c>
      <c r="I33" s="7"/>
      <c r="J33" s="7"/>
      <c r="K33" s="18"/>
      <c r="M33" s="18"/>
      <c r="N33" s="8"/>
    </row>
    <row r="34" spans="1:14" x14ac:dyDescent="0.25">
      <c r="A34" s="4" t="s">
        <v>16</v>
      </c>
      <c r="B34" s="9">
        <f>SUM(B12:B32)</f>
        <v>4397480</v>
      </c>
      <c r="C34" s="3"/>
      <c r="D34" s="2"/>
      <c r="E34" s="2"/>
      <c r="F34" s="2">
        <f t="shared" si="0"/>
        <v>0</v>
      </c>
      <c r="I34" s="7"/>
      <c r="M34" s="13"/>
      <c r="N34" s="9"/>
    </row>
    <row r="35" spans="1:14" x14ac:dyDescent="0.25">
      <c r="A35" s="5"/>
      <c r="B35" s="10"/>
      <c r="C35" s="3"/>
      <c r="D35" s="2"/>
      <c r="E35" s="2"/>
      <c r="F35" s="2">
        <f t="shared" si="0"/>
        <v>0</v>
      </c>
      <c r="I35" s="7"/>
      <c r="J35" s="7"/>
      <c r="K35" s="18"/>
      <c r="N35" s="10"/>
    </row>
    <row r="36" spans="1:14" x14ac:dyDescent="0.25">
      <c r="A36" s="4" t="s">
        <v>17</v>
      </c>
      <c r="B36" s="9">
        <f>+B7+B34</f>
        <v>13679529</v>
      </c>
      <c r="C36" s="3"/>
      <c r="D36" s="2"/>
      <c r="E36" s="2"/>
      <c r="F36" s="2">
        <f t="shared" si="0"/>
        <v>0</v>
      </c>
      <c r="N36" s="9"/>
    </row>
    <row r="37" spans="1:14" x14ac:dyDescent="0.25">
      <c r="A37" s="3"/>
      <c r="B37" s="8"/>
      <c r="C37" s="3"/>
      <c r="D37" s="2"/>
      <c r="E37" s="2"/>
      <c r="F37" s="2">
        <f t="shared" si="0"/>
        <v>0</v>
      </c>
      <c r="N37" s="8"/>
    </row>
    <row r="38" spans="1:14" hidden="1" x14ac:dyDescent="0.25">
      <c r="A38" s="3" t="s">
        <v>18</v>
      </c>
      <c r="B38" s="8"/>
      <c r="C38" s="3"/>
      <c r="D38" s="2"/>
      <c r="E38" s="2"/>
      <c r="F38" s="2">
        <f t="shared" si="0"/>
        <v>0</v>
      </c>
      <c r="N38" s="8"/>
    </row>
    <row r="39" spans="1:14" hidden="1" x14ac:dyDescent="0.25">
      <c r="A39" s="3" t="s">
        <v>19</v>
      </c>
      <c r="B39" s="8">
        <v>0</v>
      </c>
      <c r="C39" s="3"/>
      <c r="D39" s="2">
        <f>12598118+1096985</f>
        <v>13695103</v>
      </c>
      <c r="E39" s="2">
        <f>12598118+1320385</f>
        <v>13918503</v>
      </c>
      <c r="F39" s="2">
        <f t="shared" si="0"/>
        <v>-223400</v>
      </c>
      <c r="N39" s="8"/>
    </row>
    <row r="40" spans="1:14" hidden="1" x14ac:dyDescent="0.25">
      <c r="A40" s="3" t="s">
        <v>20</v>
      </c>
      <c r="B40" s="8">
        <v>0</v>
      </c>
      <c r="C40" s="3"/>
      <c r="D40" s="2">
        <v>0</v>
      </c>
      <c r="E40" s="2">
        <v>25000000</v>
      </c>
      <c r="F40" s="2">
        <f t="shared" si="0"/>
        <v>-25000000</v>
      </c>
    </row>
    <row r="41" spans="1:14" hidden="1" x14ac:dyDescent="0.25">
      <c r="A41" s="3" t="s">
        <v>21</v>
      </c>
      <c r="B41" s="8"/>
      <c r="C41" s="3"/>
      <c r="D41" s="2"/>
      <c r="E41" s="2"/>
      <c r="F41" s="2">
        <f t="shared" si="0"/>
        <v>0</v>
      </c>
    </row>
    <row r="42" spans="1:14" hidden="1" x14ac:dyDescent="0.25">
      <c r="A42" s="3" t="s">
        <v>22</v>
      </c>
      <c r="B42" s="8"/>
      <c r="C42" s="3"/>
      <c r="D42" s="2"/>
      <c r="E42" s="2"/>
      <c r="F42" s="2">
        <f t="shared" si="0"/>
        <v>0</v>
      </c>
    </row>
    <row r="43" spans="1:14" hidden="1" x14ac:dyDescent="0.25">
      <c r="A43" s="6" t="s">
        <v>23</v>
      </c>
      <c r="B43" s="11">
        <f>SUM(B39:B42)</f>
        <v>0</v>
      </c>
      <c r="C43" s="3"/>
      <c r="D43" s="2"/>
      <c r="E43" s="2"/>
      <c r="F43" s="2">
        <f t="shared" si="0"/>
        <v>0</v>
      </c>
    </row>
    <row r="44" spans="1:14" hidden="1" x14ac:dyDescent="0.25">
      <c r="A44" s="3"/>
      <c r="B44" s="8"/>
      <c r="C44" s="3"/>
      <c r="D44" s="2"/>
      <c r="E44" s="2"/>
      <c r="F44" s="2">
        <f t="shared" si="0"/>
        <v>0</v>
      </c>
    </row>
    <row r="45" spans="1:14" hidden="1" x14ac:dyDescent="0.25">
      <c r="A45" s="3" t="s">
        <v>24</v>
      </c>
      <c r="B45" s="8"/>
      <c r="C45" s="3"/>
      <c r="D45" s="2"/>
      <c r="E45" s="2"/>
      <c r="F45" s="2">
        <f t="shared" si="0"/>
        <v>0</v>
      </c>
    </row>
    <row r="46" spans="1:14" hidden="1" x14ac:dyDescent="0.25">
      <c r="A46" s="3" t="s">
        <v>25</v>
      </c>
      <c r="B46" s="8">
        <v>0</v>
      </c>
      <c r="C46" s="3"/>
      <c r="D46" s="2"/>
      <c r="E46" s="2"/>
      <c r="F46" s="2">
        <f t="shared" si="0"/>
        <v>0</v>
      </c>
    </row>
    <row r="47" spans="1:14" hidden="1" x14ac:dyDescent="0.25">
      <c r="A47" s="3" t="s">
        <v>26</v>
      </c>
      <c r="B47" s="8">
        <v>0</v>
      </c>
      <c r="C47" s="3"/>
      <c r="D47" s="2"/>
      <c r="E47" s="2"/>
      <c r="F47" s="2">
        <f t="shared" si="0"/>
        <v>0</v>
      </c>
    </row>
    <row r="48" spans="1:14" hidden="1" x14ac:dyDescent="0.25">
      <c r="A48" s="3" t="s">
        <v>27</v>
      </c>
      <c r="B48" s="8">
        <v>0</v>
      </c>
      <c r="C48" s="3"/>
      <c r="D48" s="2"/>
      <c r="E48" s="2"/>
      <c r="F48" s="2">
        <f t="shared" si="0"/>
        <v>0</v>
      </c>
    </row>
    <row r="49" spans="1:10" hidden="1" x14ac:dyDescent="0.25">
      <c r="A49" s="3" t="s">
        <v>28</v>
      </c>
      <c r="B49" s="8">
        <v>0</v>
      </c>
      <c r="C49" s="3"/>
      <c r="D49" s="2"/>
      <c r="E49" s="2"/>
      <c r="F49" s="2">
        <f t="shared" si="0"/>
        <v>0</v>
      </c>
    </row>
    <row r="50" spans="1:10" hidden="1" x14ac:dyDescent="0.25">
      <c r="A50" s="3" t="s">
        <v>29</v>
      </c>
      <c r="B50" s="8">
        <v>0</v>
      </c>
      <c r="C50" s="3"/>
      <c r="D50" s="2">
        <v>121800</v>
      </c>
      <c r="E50" s="2">
        <v>307651</v>
      </c>
      <c r="F50" s="2">
        <f t="shared" si="0"/>
        <v>-185851</v>
      </c>
    </row>
    <row r="51" spans="1:10" x14ac:dyDescent="0.25">
      <c r="A51" s="6" t="s">
        <v>23</v>
      </c>
      <c r="B51" s="11">
        <f>SUM(B46:B50)</f>
        <v>0</v>
      </c>
      <c r="C51" s="3"/>
      <c r="D51" s="2"/>
      <c r="E51" s="2"/>
      <c r="F51" s="2">
        <f t="shared" si="0"/>
        <v>0</v>
      </c>
    </row>
    <row r="52" spans="1:10" x14ac:dyDescent="0.25">
      <c r="A52" s="3"/>
      <c r="B52" s="8"/>
      <c r="C52" s="3"/>
      <c r="D52" s="2"/>
      <c r="E52" s="2"/>
      <c r="F52" s="2">
        <f t="shared" si="0"/>
        <v>0</v>
      </c>
    </row>
    <row r="53" spans="1:10" x14ac:dyDescent="0.25">
      <c r="A53" s="6" t="s">
        <v>30</v>
      </c>
      <c r="B53" s="11">
        <f>+B36+B43+B51</f>
        <v>13679529</v>
      </c>
      <c r="C53" s="3"/>
      <c r="D53" s="2"/>
      <c r="E53" s="2"/>
      <c r="F53" s="2">
        <f t="shared" si="0"/>
        <v>0</v>
      </c>
    </row>
    <row r="54" spans="1:10" x14ac:dyDescent="0.25">
      <c r="A54" s="6" t="s">
        <v>31</v>
      </c>
      <c r="B54" s="11">
        <v>3560000</v>
      </c>
      <c r="C54" s="3"/>
      <c r="D54" s="2"/>
      <c r="E54" s="2"/>
      <c r="F54" s="2">
        <f t="shared" si="0"/>
        <v>0</v>
      </c>
      <c r="J54" s="13"/>
    </row>
    <row r="55" spans="1:10" x14ac:dyDescent="0.25">
      <c r="A55" s="6" t="s">
        <v>32</v>
      </c>
      <c r="B55" s="11">
        <f>SUM(B53:B54)</f>
        <v>17239529</v>
      </c>
      <c r="C55" s="3"/>
      <c r="D55" s="2"/>
      <c r="E55" s="2"/>
      <c r="F55" s="2">
        <f t="shared" si="0"/>
        <v>0</v>
      </c>
      <c r="H55" s="13"/>
      <c r="I55" s="13"/>
      <c r="J55" s="14"/>
    </row>
    <row r="56" spans="1:10" x14ac:dyDescent="0.25">
      <c r="A56" s="3"/>
      <c r="B56" s="8"/>
      <c r="C56" s="3"/>
      <c r="D56" s="2"/>
      <c r="E56" s="2"/>
      <c r="F56" s="2">
        <f t="shared" si="0"/>
        <v>0</v>
      </c>
      <c r="H56" s="13"/>
      <c r="I56" s="14"/>
    </row>
    <row r="57" spans="1:10" x14ac:dyDescent="0.25">
      <c r="A57" s="3"/>
      <c r="B57" s="8"/>
      <c r="C57" s="3"/>
      <c r="D57" s="2">
        <f>SUM(D5:D56)</f>
        <v>47843382</v>
      </c>
      <c r="E57" s="2">
        <f t="shared" ref="E57:F57" si="1">SUM(E5:E56)</f>
        <v>59703062</v>
      </c>
      <c r="F57" s="2">
        <f t="shared" si="1"/>
        <v>-11859679</v>
      </c>
    </row>
    <row r="58" spans="1:10" x14ac:dyDescent="0.25">
      <c r="A58" s="1"/>
      <c r="B58" s="7"/>
      <c r="C58" s="1"/>
      <c r="D58" s="2"/>
      <c r="E58" s="2"/>
      <c r="F58" s="2"/>
    </row>
    <row r="59" spans="1:10" x14ac:dyDescent="0.25">
      <c r="A59" s="1"/>
      <c r="B59" s="7"/>
      <c r="C59" s="1"/>
      <c r="D59" s="2">
        <v>6143479</v>
      </c>
      <c r="E59" s="2"/>
      <c r="F59" s="2"/>
    </row>
    <row r="60" spans="1:10" x14ac:dyDescent="0.25">
      <c r="A60" s="1"/>
      <c r="B60" s="7"/>
      <c r="C60" s="1"/>
      <c r="D60" s="2">
        <f>+B55-D59</f>
        <v>11096050</v>
      </c>
      <c r="E60" s="2">
        <f>+D60*2</f>
        <v>22192100</v>
      </c>
      <c r="F60" s="2"/>
    </row>
    <row r="61" spans="1:10" x14ac:dyDescent="0.25">
      <c r="A61" s="1"/>
      <c r="B61" s="7"/>
      <c r="C61" s="1"/>
      <c r="D61" s="2">
        <f>+D60/2</f>
        <v>5548025</v>
      </c>
      <c r="E61" s="2"/>
      <c r="F61" s="2"/>
    </row>
    <row r="62" spans="1:10" x14ac:dyDescent="0.25">
      <c r="A62" s="1" t="s">
        <v>36</v>
      </c>
      <c r="B62" s="7"/>
      <c r="C62" s="1"/>
      <c r="D62" s="2"/>
      <c r="E62" s="2"/>
      <c r="F62" s="2"/>
    </row>
    <row r="63" spans="1:10" x14ac:dyDescent="0.25">
      <c r="A63" s="1" t="s">
        <v>34</v>
      </c>
      <c r="B63" s="7"/>
      <c r="C63" s="1"/>
      <c r="D63">
        <v>7842981</v>
      </c>
      <c r="E63">
        <v>9322190</v>
      </c>
      <c r="F63">
        <f>+D63-E63</f>
        <v>-1479209</v>
      </c>
    </row>
    <row r="64" spans="1:10" x14ac:dyDescent="0.25">
      <c r="A64" s="1"/>
      <c r="B64" s="7"/>
      <c r="C64" s="1"/>
    </row>
    <row r="65" spans="1:3" x14ac:dyDescent="0.25">
      <c r="A65" s="1"/>
      <c r="B65" s="7"/>
      <c r="C65" s="1"/>
    </row>
    <row r="66" spans="1:3" x14ac:dyDescent="0.25">
      <c r="A66" s="1"/>
      <c r="B66" s="7"/>
      <c r="C66" s="1"/>
    </row>
  </sheetData>
  <mergeCells count="3">
    <mergeCell ref="A2:B2"/>
    <mergeCell ref="A3:B3"/>
    <mergeCell ref="A4:B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cnCj0LIeCO1ACyNrJSVanD6HcbB+/IksRQjJu3m/LHA=</DigestValue>
    </Reference>
    <Reference URI="#idOfficeObject" Type="http://www.w3.org/2000/09/xmldsig#Object">
      <DigestMethod Algorithm="http://www.w3.org/2001/04/xmlenc#sha256"/>
      <DigestValue>qRgtOHgVRh7VW1XU6feg9D30h23a1QPItX8L+DMhSI8=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C1+S/j/4huBj5qvhtTIulTTMEWwOhZNkyBiEI+Id30w=</DigestValue>
    </Reference>
  </SignedInfo>
  <SignatureValue>rGOItX5h/Q/2UMx+6NAqN2yhpBF20WD4YhwQdhBV7YXaNWnvAa/LOmBNPh/akwtSOZDpxqDx9OwE
tlpVmL4ODPMd3MYSUZUFpgqaE3OguafwqKlv3lYSRxkiLvP0qPnke8xYSPUPAwUbjPxUwjFdNrHN
0CPKJZOEei7tb25Xw6eUATbXtZ+7rloHgbzvtdXwfyduk9ThNqtd+64gNJnblFNrm2WMaL4oLjzn
gsFAv0OoDtQ8N4ppNLwqclf22QR2FJRaJre+AwVKo9SE9Ivo09G/mWwA4czOGF7WMGjyTBlSvsiN
CFjVwXW+TJ/Co2NyndPTOJvsO7Gue+/ADe67SA==</SignatureValue>
  <KeyInfo>
    <X509Data>
      <X509Certificate>MIIGHzCCBQegAwIBAgITFAAM6a7n4/nSk2T1gwABAAzprjANBgkqhkiG9w0BAQsFADCBmTEZMBcG
A1UEBRMQQ1BKLTQtMDAwLTAwNDAxNzELMAkGA1UEBhMCQ1IxJDAiBgNVBAoTG0JBTkNPIENFTlRS
QUwgREUgQ09TVEEgUklDQTEiMCAGA1UECxMZRElWSVNJT04gU0lTVEVNQVMgREUgUEFHTzElMCMG
A1UEAxMcQ0EgU0lOUEUgLSBQRVJTT05BIEZJU0lDQSB2MjAeFw0yMjAyMTUxNTE5MzFaFw0yNjAy
MTQxNTE5MzFaMIG7MRkwFwYDVQQFExBDUEYtMDEtMDQ2NS0wMDAyMRYwFAYDVQQEDA1TQUxBUyBa
VcORSUdBMRYwFAYDVQQqEw1FREdBUiBBTlRPTklPMQswCQYDVQQGEwJDUjEXMBUGA1UEChMOUEVS
U09OQSBGSVNJQ0ExEjAQBgNVBAsTCUNJVURBREFOTzE0MDIGA1UEAwwrRURHQVIgQU5UT05JTyBT
QUxBUyBaVcORSUdBIChBVVRFTlRJQ0FDSU9OKTCCASIwDQYJKoZIhvcNAQEBBQADggEPADCCAQoC
ggEBALKnKpwZ3PFITnKQjG8wnIqE2p0g8+J3LJUnnkOaJS+JV+2ZFauG3BOrDNNXkDwv0aGkqCCd
lxKhgAAluzoKC4IzTAPrBOOFugi4dEv1Yrbt/lrcoxSFWE75HLMUOuAdAothE0903Gl/I9ovU0Eb
RD5+KcySiLrcZvLx0LHKCkVTYxDficmk9OJBOhOt1Dw+2fGBsDorw/m8lijcekLPl1W3mE1sz7er
opifOuR9MHcczr7WfTNgBctRE4hISTr/qVYFQ7I5cP7CrLqKur4MoTMitcXu8eScjSFmNZ1gmZT6
R4GBZ+TeLoMEkgvS+tm60GARgtV3vlA+JFcNeAO4AI0CAwEAAaOCAjowggI2MB0GA1UdDgQWBBTw
ZRU9X2WPbO2J7xaYBh83jkMsbjAfBgNVHSMEGDAWgBRfBRhBEN4VLzrpwBaj56FqUtE67DBhBgNV
HR8EWjBYMFagVKBShlBodHRwOi8vZmRpLnNpbnBlLmZpLmNyL3JlcG9zaXRvcmlvL0NBJTIwU0lO
UEUlMjAtJTIwUEVSU09OQSUyMEZJU0lDQSUyMHYyKDEpLmNybDCBmAYIKwYBBQUHAQEEgYswgYgw
XAYIKwYBBQUHMAKGUGh0dHA6Ly9mZGkuc2lucGUuZmkuY3IvcmVwb3NpdG9yaW8vQ0ElMjBTSU5Q
RSUyMC0lMjBQRVJTT05BJTIwRklTSUNBJTIwdjIoMSkuY3J0MCgGCCsGAQUFBzABhhxodHRwOi8v
b2NzcC5zaW5wZS5maS5jci9vY3NwMA4GA1UdDwEB/wQEAwIFoDA9BgkrBgEEAYI3FQcEMDAuBiYr
BgEEAYI3FQiFxOpbgtHjNZWRG4L5lxiGpctrgX+E0b5PherPHAIBZAIBBjAfBgNVHSUEGDAWBggr
BgEFBQcDAgYKKwYBBAGCNxQCAjApBgkrBgEEAYI3FQoEHDAaMAoGCCsGAQUFBwMCMAwGCisGAQQB
gjcUAgIwRAYJKoZIhvcNAQkPBDcwNTAOBggqhkiG9w0DAgICAIAwDgYIKoZIhvcNAwQCAgCAMAcG
BSsOAwIHMAoGCCqGSIb3DQMHMBUGA1UdIAQOMAwwCgYIYIE8AQEBAQMwDQYJKoZIhvcNAQELBQAD
ggEBAAsWUIV8rHFc2OJ0FWmW7T0ltztdkusF242qseStIN6GNnTakFHbdPSfuq2CgyuwwK6UaN+8
7X0t8it61PcZrbKs1+AToLIcUFBvSDVmJ0gpJEORGjyWc/RkN80RmGJcolHuW7/BqDDpqobez1DZ
yvH7iFz3bpGgX58ckzGsdV0hMHrTBkA2MXNr0KAqhfSmqGAd4oyr2VB9tauusDdn6kSq+QQgZ8de
FNl538+dIJowzF4ZbJi/Fojf0++hzUIchAFwEdayu6mCsOYZ3/yHRpAew2M4iB9pVxSjGrhJ1N/j
vTIjLtUikiR9B+WPiwEDOFWWqsSxe6VcXfkyKxjwEjA=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1/04/xmlenc#sha256"/>
        <DigestValue>2EF7V9SnpVj6y3/7SF6L7AteSTPN5xl/nnkT8JuDl7I=</DigestValue>
      </Reference>
      <Reference URI="/xl/sharedStrings.xml?ContentType=application/vnd.openxmlformats-officedocument.spreadsheetml.sharedStrings+xml">
        <DigestMethod Algorithm="http://www.w3.org/2001/04/xmlenc#sha256"/>
        <DigestValue>Fx5B7fSzszRmEo7U+yFaXR990bckdx4vMsh3r6NtR30=</DigestValue>
      </Reference>
      <Reference URI="/xl/styles.xml?ContentType=application/vnd.openxmlformats-officedocument.spreadsheetml.styles+xml">
        <DigestMethod Algorithm="http://www.w3.org/2001/04/xmlenc#sha256"/>
        <DigestValue>EId/BoOBcGK5L/DeFxUbucs+0ydqN+HkGp1KFyC7ns0=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sheets/sheet3.xml?ContentType=application/vnd.openxmlformats-officedocument.spreadsheetml.worksheet+xml">
        <DigestMethod Algorithm="http://www.w3.org/2001/04/xmlenc#sha256"/>
        <DigestValue>LrpQ6d1gVFley717/pxdG2+r00d8uQSovC6WNkuyqZ4=</DigestValue>
      </Reference>
      <Reference URI="/xl/worksheets/sheet2.xml?ContentType=application/vnd.openxmlformats-officedocument.spreadsheetml.worksheet+xml">
        <DigestMethod Algorithm="http://www.w3.org/2001/04/xmlenc#sha256"/>
        <DigestValue>08uEkwNeOmt2KjV8yzJK12kG9FIqwl/HajvMh4qjdgM=</DigestValue>
      </Reference>
      <Reference URI="/xl/worksheets/sheet1.xml?ContentType=application/vnd.openxmlformats-officedocument.spreadsheetml.worksheet+xml">
        <DigestMethod Algorithm="http://www.w3.org/2001/04/xmlenc#sha256"/>
        <DigestValue>3EqPsVmOEtB7KPM1uYpFkJyNXCb3u4mj4JgbbKMo+MU=</DigestValue>
      </Reference>
      <Reference URI="/xl/calcChain.xml?ContentType=application/vnd.openxmlformats-officedocument.spreadsheetml.calcChain+xml">
        <DigestMethod Algorithm="http://www.w3.org/2001/04/xmlenc#sha256"/>
        <DigestValue>c7xG8KdIEj8IfvdYcubxAGdiEFE4FrIBIPwWXt1A+EA=</DigestValue>
      </Reference>
      <Reference URI="/xl/workbook.xml?ContentType=application/vnd.openxmlformats-officedocument.spreadsheetml.sheet.main+xml">
        <DigestMethod Algorithm="http://www.w3.org/2001/04/xmlenc#sha256"/>
        <DigestValue>KPn/VYbKz4nXLbV00F313epS7g00O+3vA52xNKhmRn0=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2022-07-30T21:32:50Z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SOLICITUD DE SUGESE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2022-07-30T21:32:50Z</xd:SigningTime>
          <xd:SigningCertificate>
            <xd:Cert>
              <xd:CertDigest>
                <DigestMethod Algorithm="http://www.w3.org/2001/04/xmlenc#sha256"/>
                <DigestValue>o9P/TzMOM2jFhUb08UVm+Q9ott5mwa+6oi8oz+hLXEc=</DigestValue>
              </xd:CertDigest>
              <xd:IssuerSerial>
                <X509IssuerName>SERIALNUMBER=CPJ-4-000-004017, C=CR, O=BANCO CENTRAL DE COSTA RICA, OU=DIVISION SISTEMAS DE PAGO, CN=CA SINPE - PERSONA FISICA v2</X509IssuerName>
                <X509SerialNumber>446019297977301484090406511644540580964133294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DnkdQIwijgnTGQfkgZ7s8iXDQMlGVw30s4/BrghO40YCBBAZz/gYDzIwMjIwNzMwMjEzNDQ4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czMDIxMzQ0OFowLwYJKoZIhvcNAQkEMSIEIGVh6ZUguE7KRO1h8unLx+zejunZKmpmg0Arj701XtZjMDcGCyqGSIb3DQEJEAIvMSgwJjAkMCIEIDcrk3iY5iZu+N7/iFpVKDYeTZ9u7elabVQcL5d9tumpMA0GCSqGSIb3DQEBAQUABIIBAJwX3sJv8KX+1ci8xzzF7QKp7Dw4MbKd0elx0qUpoVPSVuLLYyju1i5TfMlswY91x0kkH5DuwD6dycGiysDtlSTkmLFOBEIdxYw8qXtVqPNMkC+n6EfbH3Kz1mxzAi3nb1qzLCn0XxfIewPNA06MeOD7fr+9BycTvRVnTWE6dvWRbp7qyxMoNk05vGRumPjW4Le7HYus8BlFcLe9ne4B8miQ7XTJCTpiiuqfi5EQV7f4HAy8My3cKlMAVgh3ghHkPoqQ8mpWFE/Dlj9/p7tf/D+liRd5/Sg1v1MCq4LaFHY9g5ewo5n3R2XSb9nDN5Q2zb9AU59yOOCwuWFVHJcna/I=</xd:EncapsulatedTimeStamp>
          </xd:SignatureTimeStamp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SERIALNUMBER=CPJ-2-100-098311, C=CR, O=MICITT, OU=DCFD, CN=CA POLITICA PERSONA FISICA - COSTA RICA v2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SERIALNUMBER=CPJ-2-100-098311, OU=DCFD, O=MICITT, C=CR, CN=CA RAIZ NACIONAL - COSTA RICA v2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SERIALNUMBER=CPJ-2-100-098311, OU=DCFD, O=MICITT, C=CR, CN=CA RAIZ NACIONAL - COSTA RICA v2</X509IssuerName>
                  <X509SerialNumber>155150036479860318890910376525337462028</X509SerialNumber>
                </xd:IssuerSerial>
              </xd:Cert>
            </xd:CertRefs>
          </xd:CompleteCertificateRef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CompleteRevocationRefs>
            <xd:OCSPRefs>
              <xd:OCSPRef>
                <xd:OCSPIdentifier>
                  <xd:ResponderID>
                    <xd:ByKey>hP86dDe1ifCsI2gorM/P0FLB7qM=</xd:ByKey>
                  </xd:ResponderID>
                  <xd:ProducedAt>2022-07-30T21:31:31Z</xd:ProducedAt>
                </xd:OCSPIdentifier>
                <xd:DigestAlgAndValue>
                  <DigestMethod Algorithm="http://www.w3.org/2001/04/xmlenc#sha256"/>
                  <DigestValue>aNcu4tj7qoD+ONa5cpgd7T50Fe0DYY9UICixD3jGrY8=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ThXardh4wejDGAEsH/8aqyxStCzzjW0IOJqwzNPTh0U=</DigestValue>
                </xd:DigestAlgAndValue>
                <xd:CRLIdentifier>
                  <xd:Issuer>CPJ-2-100-098311, CR, MICITT, DCFD, CA POLITICA PERSONA FISICA - COSTA RICA v2</xd:Issuer>
                  <xd:IssueTime>2022-07-15T19:49:25Z</xd:IssueTime>
                </xd:CRLIdentifier>
              </xd:CRLRef>
              <xd:CRLRef>
                <xd:DigestAlgAndValue>
                  <DigestMethod Algorithm="http://www.w3.org/2001/04/xmlenc#sha256"/>
                  <DigestValue>0jtnBl3MdLExGYPs5WH4+7ZybYeg+JOQiJAKqzQ8D7o=</DigestValue>
                </xd:DigestAlgAndValue>
                <xd:CRLIdentifier>
                  <xd:Issuer>CPJ-2-100-098311, DCFD, MICITT, CR, CA RAIZ NACIONAL - COSTA RICA v2</xd:Issuer>
                  <xd:IssueTime>2022-05-20T18:38:28Z</xd:IssueTime>
                </xd:CRLIdentifier>
              </xd:CRLRef>
            </xd:CRLRefs>
          </xd:CompleteRevocationRefs>
          <xd:RevocationValues>
            <xd:OCSPValues>
              <xd:EncapsulatedOCSPValue>MIIGQQoBAKCCBjowggY2BgkrBgEFBQcwAQEEggYnMIIGIzCBxaIWBBSE/zp0N7WJ8KwjaCisz8/QUsHuoxgPMjAyMjA3MzAyMTMxMzFaMIGZMIGWMEwwCQYFKw4DAhoFAAQUzgxHzN03kqP+e9oD7BphnZQwSGIEFF8FGEEQ3hUvOunAFqPnoWpS0TrsAhMUAAzprufj+dKTZPWDAAEADOmugAAYDzIwMjIwNzMwMTU0NDUwWqARGA8yMDIyMDgwMTA0MDQ1MFqhIDAeMBwGCSsGAQQBgjcVBAQPFw0yMjA3MzExNTU0NTBaMA0GCSqGSIb3DQEBCwUAA4IBAQAo1ckotpc31r03FilL/+1kD0XQzkceejuUWMrvQai4gjHP8bGuNoLDHsQdHbaClaIbGZcrRFklowexgLOEyv/EDmnsVCJwuJCPk7bIa4NT9pta1WSE2pI71VW5z/1zZFRNHyVDHwZlk3Glt99rz1oiUXUKqch2XG5kKeCAj9g41yvTCi5YV+2NEmg/L8WPkIrsPogisyGEEzXq8szm4TuQMJA91C5ceK96MMTUTothWNhfpc0eiUfSaTAw4fmfXSiNyQ2smBxuvtp/3OppmQuRJexaA0RkRMXq3mIgs50UzTnrJTolj5WT7KR0Tx7NoB0x4Ti3djot0VFACqAIQt2/oIIEQzCCBD8wggQ7MIIDI6ADAgECAhMUAA5P8vQdXXAxDNCfAAEADk/yMA0GCSqGSIb3DQEBCwUAMIGZMRkwFwYDVQQFExBDUEotNC0wMDAtMDA0MDE3MQswCQYDVQQGEwJDUjEkMCIGA1UEChMbQkFOQ08gQ0VOVFJBTCBERSBDT1NUQSBSSUNBMSIwIAYDVQQLExlESVZJU0lPTiBTSVNURU1BUyBERSBQQUdPMSUwIwYDVQQDExxDQSBTSU5QRSAtIFBFUlNPTkEgRklTSUNBIHYyMB4XDTIyMDcyOTE3MjA0MVoXDTIyMDgxMjE3MjA0MVowHjEcMBoGA1UEAxMTU0ktQVBPQ1MtMTAxLmZkaS5jcjCCASIwDQYJKoZIhvcNAQEBBQADggEPADCCAQoCggEBAJsjqrXiFUOk0zeICYLostoAK/mT+imdCCkz1G8TE5p9QIYlgsnDVMOEqHQObmDT1Jgq29aM55M/LWHCufTFop6uoXgTQuNA0qR0cWZrlHpX+IvhtFsUxgyIrj7a76BRfGEIxrzlo6UEfVKb/OQuTMbKjjuY2TC1ReKr1Ks24ruByQH6ilSfepZrchHFh2WnDHMZk8g7yG/oTTJ6NX2/27V4A3ooyT5mFEATevNGoe5RRF1EQ7l8wCzC7jRpWKHG7uiusOwjMlW/PA9R2ZPQPa3KqAtKdQZigvt64vmsEkWFuGM5bt/a8njjlgD/N4j5vz2zknHwVOc71Gkx9Bq4OTcCAwEAAaOB9TCB8jA9BgkrBgEEAYI3FQcEMDAuBiYrBgEEAYI3FQiFxOpbgtHjNZWRG4L5lxiGpctrgX+D9vx3gbjxMwIBZAIBBzATBgNVHSUEDDAKBggrBgEFBQcDCTAOBgNVHQ8BAf8EBAMCB4AwGwYJKwYBBAGCNxUKBA4wDDAKBggrBgEFBQcDCTAPBgkrBgEFBQcwAQUEAgUAMB8GA1UdIwQYMBaAFF8FGEEQ3hUvOunAFqPnoWpS0TrsMB0GA1UdDgQWBBSE/zp0N7WJ8KwjaCisz8/QUsHuozAeBgNVHREEFzAVghNTSS1BUE9DUy0xMDEuZmRpLmNyMA0GCSqGSIb3DQEBCwUAA4IBAQAmKN/KOhsTDDKncCjSnmr8tUpRdPy96+BQNF+k7hMgto+Im4EH353eB8jdPxuXbVJVV+0bDMsNuhy3bDs0wa27bPc8f3bruRtjtDw4oTOtMgzusDsd3w+vtcps5E9Mkf+f+U6K09IGdkZjXW6vGhT70yb+fLsVwld6oHff9wD0EYUYxjQo2pWyjXIo6AGoLVB+w5eeztNkg/ehchGLzS68x7ElvmcEP/dr1OWS+VhG8UG65/itmQT0L/hYmjtZXbHd1NQ3Zt7ILS/wmCiq0ljQg02k85H6FbN2b9DvOVspPvkPjksZHplj0P3SFp1w4pGxZco563eFNb/iUWo3Knrl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jA3MTUxOTQ5MjVaFw0yMjA5MTYwODA5MjVaoF8wXTAfBgNVHSMEGDAWgBRonWk2y4Rue+qTYRn/WDAd1f9cyzAQBgkrBgEEAYI3FQEEAwIBADAKBgNVHRQEAwIBMTAcBgkrBgEEAYI3FQQEDxcNMjIwOTE1MTk1OTI1WjANBgkqhkiG9w0BAQ0FAAOCAgEAx7ysV41X2089lhtFI3OwYwBQbZNqWCc967nzZ5FoE49dHG5PLT7a58rBD8pN1e8j/SWfX4E4oNQEaEgFCDPpbhN+W4XgGTEC9rhlQiMatauw3DIwp5CEf/EMAInc0/ZHphyq6L8I2KgOqDLPdbuwZV7RHQ+6Of4Ywt1cQCYfMzfWbIqDw3gqd9ZWSx1DYGGLpSBT/sm5a2WU2awPoG8CNt+bDDlKpp3Rmc/xj8ELs38wLgFxNLBZW3WM646Ac67eBol25k0+i5mKS5vDXk9UADpqlzPnUUFJNTKgMez7HGhleBsYpWG/YucoAj5akD9EGGq7Vig5Nqx0yfZThHm0KhOAkO5oj2h/qCCKmaLG/JsKQm5tgzOYgmCPEWxikD6eh5uZ7CexVzHuqqVHEGzhZnfbEwVBWejDzrQBs753vJq/3HJdUA4drm7JXFy8J3e0Wb4gzkt5baL8F6QtuEBnGggfxiBYzcfqaxaohhMAKo8cGQ4SMvuM46rzR1FL8je0EDuYC7i5bVXe0kINgqBO2Y+OQZpxaYcNQ1beAAacQremNE788nlHBR5W/N5xT3ELTHxZ8JjIGW6yQC2A1i2TgdP0v1a83aGMI62bFzEpU+HBfA58AdWcD5SNNxNNbefwlI6s0dcNgDbeNze1z8gFcNDD73Wjqwy+WDMVCg51yrA=</xd:EncapsulatedCRLValue>
              <xd:EncapsulatedCRLValue>MIIDHjCCAQYCAQEwDQYJKoZIhvcNAQENBQAwczEZMBcGA1UEBRMQQ1BKLTItMTAwLTA5ODMxMTENMAsGA1UECxMERENGRDEPMA0GA1UEChMGTUlDSVRUMQswCQYDVQQGEwJDUjEpMCcGA1UEAxMgQ0EgUkFJWiBOQUNJT05BTCAtIENPU1RBIFJJQ0EgdjIXDTIyMDUyMDE4MzgyOFoXDTIyMDkyMTA2NTgyOFqgXzBdMB8GA1UdIwQYMBaAFODy/n3ERE5Q5DX9CImPToQZRDNAMBAGCSsGAQQBgjcVAQQDAgEAMAoGA1UdFAQDAgEXMBwGCSsGAQQBgjcVBAQPFw0yMjA5MjAxODQ4MjhaMA0GCSqGSIb3DQEBDQUAA4ICAQBKVIRljXZ51xx5OYygzv5RLAOQ62ia6J0VimZD/7Bs7AxZ7Wh0Qq4eDRQpjOCOhiuWVDrlDr5t7Z6ihDbHJKK9gTgFxhshsK+z1PjQbiTeoXO2TZdztU0O4YpO2Xnp3OMwq3Qthat23tgIOCMuauEnfFvZf5CNxCN8sGfHqkuJHsq6/iM5GqZzRS1ghsH7KeCrNebz63dozrmhwnCIAVj2HCrY5sRj7KJQ/uQ4OD7HAC1xwWj8AWaYNIYhZlgJ5kfmzk/oqEG0t1s/u/W9T7YdWvd/ZhdArIFhfrG+jKWKc2N3zdRo8WOTULZgJCgK7JjL62TNQV1HWFeCfCT2ZL4P5/hiCaFkbAI1r1Q1aTxqzuQ2c9exYt2iAMLAktZAtIWiQN7rvcJCxoI3zZiP3IFGuxp5rCoQD7QR5GStWR6TQ3v54Gd2xiAqNbzTuT4rLKQLW3rtZuRKv0EtHDlYycjgLB+ourcgazF7YKr6x8Sw3fbxy7Du12HoaC/okCwjfMFbSZUHKrDQ32bflEAGzuzPbSIr9RypbrCKfvcNOiRN1Gh+E0YeFNswW12MTDWCcw4WLk8UdW/4DV0Bdyoc7IzNALb5CED33iQYwVnoDoavUe8alWmGMb8Uw+20Oq5MPd7MQAWdeE9gm/c72P6ujOEXxYKw6de4c7vPU3c7EIiX0w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q3cp09mKN/NCEhWENy2x/oZ+2Yz4T2nOewW0JTaKjQUCBBAZz/kYDzIwMjIwNzMwMjEzNDQ4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czMDIxMzQ0OFowLwYJKoZIhvcNAQkEMSIEINY/m3q9uQBkpPiWx2qkOS8dJ10RFucTXEXKMInLRs2oMDcGCyqGSIb3DQEJEAIvMSgwJjAkMCIEIDcrk3iY5iZu+N7/iFpVKDYeTZ9u7elabVQcL5d9tumpMA0GCSqGSIb3DQEBAQUABIIBAFtjvo5xUISXy01Hir39bgyUY/99+wNtyuJNiB3xFhvQWU7tMDQhVZnCwCaUvEPPRv48F8efOBSENK4yR+7drCzcz+4vyE3+b7qsv+RkS6h4wesh/CBH+U1fkc07qS3K0/4rm7Ds9VDyM7D9qfdOByx4aTQMw762SH6mIU1Efe8taX+gdxhRva8NBhP1W6kJ/h7/++nckaSYenE/mPjGYeBKBspGOHN0U7FCZm6c7e142KJsXQIDL1stcHrzFADNChrN6PH5HD/4DpdooydqZNheZ9z9jp1Mc8Pzxo5j7+uGA4xD5ww/DNDMFYOc/jaIK7x0aXARUKpEIiHI3ATMDq0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Ytp9c1UOh8wW+7z+G7q8htmxBZ3vyNPRGXRAgi6TyOE=</DigestValue>
    </Reference>
    <Reference URI="#idOfficeObject" Type="http://www.w3.org/2000/09/xmldsig#Object">
      <DigestMethod Algorithm="http://www.w3.org/2001/04/xmlenc#sha256"/>
      <DigestValue>81K5FjDw69SU+SWFE2ST888B2DFrGB/za5wZXY6r1Uw=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iPtHtbwcfsmTJki6h+Ov/HcIvDQFsOtJlFpAVHGFXPc=</DigestValue>
    </Reference>
  </SignedInfo>
  <SignatureValue>hMx1a7X3h3BoobJJBVzx1hiNYncmaOCeuNgqaGLUEH1IBPhYkUqgJf2fpB+7fOzceYB11gQpmXYj
0jjz0CqffqM8AQgj1xAfXYOxionxxwzbmy/5JVLsybLPsyWYmeMbGzUSmYbvQYxcpbfWUQRN709Q
0GMbPls3S82SwUwPA7lLBmnSp/dtLZLVJyln2NCEioPWwmIVW7Nnby+5SNk9sQ67XjToSERdpv8/
n5C+61F7Gk0602KZ363VKSa/Uf37biv2cAzY2CSfmly8lSgv3k5/yVMnadmXbzSG8aIxH3oBmrPo
5noD6M9YXIWemVJf8X86ZcDD2IWX3iJMs8dqOQ==</SignatureValue>
  <KeyInfo>
    <X509Data>
      <X509Certificate>MIIFrTCCBJWgAwIBAgITFAALLHFGQSoNeMztxQABAAsscTANBgkqhkiG9w0BAQsFADCBmTEZMBcG
A1UEBRMQQ1BKLTQtMDAwLTAwNDAxNzELMAkGA1UEBhMCQ1IxJDAiBgNVBAoTG0JBTkNPIENFTlRS
QUwgREUgQ09TVEEgUklDQTEiMCAGA1UECxMZRElWSVNJT04gU0lTVEVNQVMgREUgUEFHTzElMCMG
A1UEAxMcQ0EgU0lOUEUgLSBQRVJTT05BIEZJU0lDQSB2MjAeFw0yMTA2MjQxNDMzNDZaFw0yNTA2
MjMxNDMzNDZaMIGpMRkwFwYDVQQFExBDUEYtMDEtMDcyOS0wMDE4MRUwEwYDVQQEEwxWQVJHQVMg
TUVTRU4xEjAQBgNVBCoTCUpVQU4gSk9TRTELMAkGA1UEBhMCQ1IxFzAVBgNVBAoTDlBFUlNPTkEg
RklTSUNBMRIwEAYDVQQLEwlDSVVEQURBTk8xJzAlBgNVBAMTHkpVQU4gSk9TRSBWQVJHQVMgTUVT
RU4gKEZJUk1BKTCCASIwDQYJKoZIhvcNAQEBBQADggEPADCCAQoCggEBAId+KfjCVj/7/gH4dqZE
uVyX5L+LQcJ3hbQlF+honRmuzvXsLpgaL5vdK+6RgBVxp8ZPpJv5VjyUQ03kZBV8OZGglTpXxmTZ
tHbw3etccF2fp6wZUWrIm/byt5BmXYtQFakvl3DPeqcw3q2biJH1GUVu+cXw9co76yhCh6Qrvzpt
PhfmGpcxvy0HRjsjpsfkMehCE5mNHGJ47faaLY7cQvZcXUSfkv1ajJUkV48TV7VdgFC2z1yV5eor
/NGxfrbHDYCK7YZAXhZ/5NWBotfo0RlJKjV+MfbrnxRYFEh6xG2kxpnpEC3DvchwExAkpJeclxp5
MbRHzkFtLV4X0+BCmoUCAwEAAaOCAdowggHWMB0GA1UdDgQWBBT3S+DHv+OmtHC2lxJGf8S13c13
ejAfBgNVHSMEGDAWgBRfBRhBEN4VLzrpwBaj56FqUtE67DBhBgNVHR8EWjBYMFagVKBShlBodHRw
Oi8vZmRpLnNpbnBlLmZpLmNyL3JlcG9zaXRvcmlvL0NBJTIwU0lOUEUlMjAtJTIwUEVSU09OQSUy
MEZJU0lDQSUyMHYyKDEpLmNybDCBmAYIKwYBBQUHAQEEgYswgYgwXAYIKwYBBQUHMAKGUGh0dHA6
Ly9mZGkuc2lucGUuZmkuY3IvcmVwb3NpdG9yaW8vQ0ElMjBTSU5QRSUyMC0lMjBQRVJTT05BJTIw
RklTSUNBJTIwdjIoMSkuY3J0MCgGCCsGAQUFBzABhhxodHRwOi8vb2NzcC5zaW5wZS5maS5jci9v
Y3NwMA4GA1UdDwEB/wQEAwIGwDA9BgkrBgEEAYI3FQcEMDAuBiYrBgEEAYI3FQiFxOpbgtHjNZWR
G4L5lxiGpctrgX+BudJygZ6/eAIBZAIBBzATBgNVHSUEDDAKBggrBgEFBQcDBDAbBgkrBgEEAYI3
FQoEDjAMMAoGCCsGAQUFBwMEMBUGA1UdIAQOMAwwCgYIYIE8AQEBAQIwDQYJKoZIhvcNAQELBQAD
ggEBAH95ljx5AH0usmu9x45/+TYMCLO7Y0XMqlzbaP44uAaFxldOPdnty6kyF6qM6RcUq3S6INx/
Na8wie8Y48pm1PR4C7aizgOta2i7FqMScos5C4YbZoVtg9Ka6b7C2BgLvTvMtxl8jzfHUJWXttVu
+yWTrof5BiqdH6gK5BK+hdaU1k8R6xYTcDAJGb1iigE/gNegdVzLfJzd9kZhDWatcPdqCk4nVKFu
IVnTA5JCiMCrKWIwq+kdJma8f1ZU9YWCLtwbBSNK307wT23PPB2FnWgkuyo0QUSimp032DOqGGDF
j5ZQrbiTaOYVH7IYpW9irE/SuTAGan9ViaVzPLmxXCk=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1/04/xmlenc#sha256"/>
        <DigestValue>2EF7V9SnpVj6y3/7SF6L7AteSTPN5xl/nnkT8JuDl7I=</DigestValue>
      </Reference>
      <Reference URI="/xl/sharedStrings.xml?ContentType=application/vnd.openxmlformats-officedocument.spreadsheetml.sharedStrings+xml">
        <DigestMethod Algorithm="http://www.w3.org/2001/04/xmlenc#sha256"/>
        <DigestValue>Fx5B7fSzszRmEo7U+yFaXR990bckdx4vMsh3r6NtR30=</DigestValue>
      </Reference>
      <Reference URI="/xl/styles.xml?ContentType=application/vnd.openxmlformats-officedocument.spreadsheetml.styles+xml">
        <DigestMethod Algorithm="http://www.w3.org/2001/04/xmlenc#sha256"/>
        <DigestValue>EId/BoOBcGK5L/DeFxUbucs+0ydqN+HkGp1KFyC7ns0=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sheets/sheet3.xml?ContentType=application/vnd.openxmlformats-officedocument.spreadsheetml.worksheet+xml">
        <DigestMethod Algorithm="http://www.w3.org/2001/04/xmlenc#sha256"/>
        <DigestValue>LrpQ6d1gVFley717/pxdG2+r00d8uQSovC6WNkuyqZ4=</DigestValue>
      </Reference>
      <Reference URI="/xl/worksheets/sheet2.xml?ContentType=application/vnd.openxmlformats-officedocument.spreadsheetml.worksheet+xml">
        <DigestMethod Algorithm="http://www.w3.org/2001/04/xmlenc#sha256"/>
        <DigestValue>08uEkwNeOmt2KjV8yzJK12kG9FIqwl/HajvMh4qjdgM=</DigestValue>
      </Reference>
      <Reference URI="/xl/worksheets/sheet1.xml?ContentType=application/vnd.openxmlformats-officedocument.spreadsheetml.worksheet+xml">
        <DigestMethod Algorithm="http://www.w3.org/2001/04/xmlenc#sha256"/>
        <DigestValue>3EqPsVmOEtB7KPM1uYpFkJyNXCb3u4mj4JgbbKMo+MU=</DigestValue>
      </Reference>
      <Reference URI="/xl/calcChain.xml?ContentType=application/vnd.openxmlformats-officedocument.spreadsheetml.calcChain+xml">
        <DigestMethod Algorithm="http://www.w3.org/2001/04/xmlenc#sha256"/>
        <DigestValue>c7xG8KdIEj8IfvdYcubxAGdiEFE4FrIBIPwWXt1A+EA=</DigestValue>
      </Reference>
      <Reference URI="/xl/workbook.xml?ContentType=application/vnd.openxmlformats-officedocument.spreadsheetml.sheet.main+xml">
        <DigestMethod Algorithm="http://www.w3.org/2001/04/xmlenc#sha256"/>
        <DigestValue>KPn/VYbKz4nXLbV00F313epS7g00O+3vA52xNKhmRn0=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2022-08-01T23:31:59Z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SOLICITUSD SUGESE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2022-08-01T23:31:59Z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SERIALNUMBER=CPJ-4-000-004017, C=CR, O=BANCO CENTRAL DE COSTA RICA, OU=DIVISION SISTEMAS DE PAGO, CN=CA SINPE - PERSONA FISICA v2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68i3+804NZZ/CH0djfxNPvjKm50YmncQo+prCDPGxlACBBAe0b4YDzIwMjIwODAxMjMzMjQ0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gwMTIzMzI0NFowLwYJKoZIhvcNAQkEMSIEIK8gAsRKkJBLYLRTlQf27r7PdyxM2tdfVALHQjv6tMn+MDcGCyqGSIb3DQEJEAIvMSgwJjAkMCIEIDcrk3iY5iZu+N7/iFpVKDYeTZ9u7elabVQcL5d9tumpMA0GCSqGSIb3DQEBAQUABIIBABQQizeTl9QCOEJlKRuQCxWweKR85lxIKhCgXHBmyU72FMTM36rwoV8KP+CLwMT1fBOtNDH9UGwdcj8UiCzPYESU6DLOzOs7DLpUqFr+asM2M3Ra7GPh5p1A6OkUE7mNydMHcyc2k0SD/k7xSsdLk04KmFWL7IiNwbycGbYJ8l46mQXk1V+VyGzm0hvP/B3r1FmCmQcUbqNHwV/SymBbu5KFfU1LdUOGi9B/1WfW+WSNTw/tIqDJMl4ew6KNAG+inx1jdDZ6a7pw0G4bB0BnFomYF7yhyt+bPav4b8q+n5IfAlW61uXBz3RlOW7XuI0Oib8vRWgidfk3RgO2FRzoYVw=</xd:EncapsulatedTimeStamp>
          </xd:SignatureTimeStamp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SERIALNUMBER=CPJ-2-100-098311, C=CR, O=MICITT, OU=DCFD, CN=CA POLITICA PERSONA FISICA - COSTA RICA v2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SERIALNUMBER=CPJ-2-100-098311, OU=DCFD, O=MICITT, C=CR, CN=CA RAIZ NACIONAL - COSTA RICA v2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SERIALNUMBER=CPJ-2-100-098311, OU=DCFD, O=MICITT, C=CR, CN=CA RAIZ NACIONAL - COSTA RICA v2</X509IssuerName>
                  <X509SerialNumber>155150036479860318890910376525337462028</X509SerialNumber>
                </xd:IssuerSerial>
              </xd:Cert>
            </xd:CertRefs>
          </xd:CompleteCertificateRef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CompleteRevocationRefs>
            <xd:OCSPRefs>
              <xd:OCSPRef>
                <xd:OCSPIdentifier>
                  <xd:ResponderID>
                    <xd:ByKey>hP86dDe1ifCsI2gorM/P0FLB7qM=</xd:ByKey>
                  </xd:ResponderID>
                  <xd:ProducedAt>2022-08-01T23:29:06Z</xd:ProducedAt>
                </xd:OCSPIdentifier>
                <xd:DigestAlgAndValue>
                  <DigestMethod Algorithm="http://www.w3.org/2001/04/xmlenc#sha256"/>
                  <DigestValue>frCWpsIKdes8gK5V3wcXoeABqS45o8B7yx9Ub4jWPGY=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ThXardh4wejDGAEsH/8aqyxStCzzjW0IOJqwzNPTh0U=</DigestValue>
                </xd:DigestAlgAndValue>
                <xd:CRLIdentifier>
                  <xd:Issuer>CPJ-2-100-098311, CR, MICITT, DCFD, CA POLITICA PERSONA FISICA - COSTA RICA v2</xd:Issuer>
                  <xd:IssueTime>2022-07-15T19:49:25Z</xd:IssueTime>
                </xd:CRLIdentifier>
              </xd:CRLRef>
              <xd:CRLRef>
                <xd:DigestAlgAndValue>
                  <DigestMethod Algorithm="http://www.w3.org/2001/04/xmlenc#sha256"/>
                  <DigestValue>0jtnBl3MdLExGYPs5WH4+7ZybYeg+JOQiJAKqzQ8D7o=</DigestValue>
                </xd:DigestAlgAndValue>
                <xd:CRLIdentifier>
                  <xd:Issuer>CPJ-2-100-098311, DCFD, MICITT, CR, CA RAIZ NACIONAL - COSTA RICA v2</xd:Issuer>
                  <xd:IssueTime>2022-05-20T18:38:28Z</xd:IssueTime>
                </xd:CRLIdentifier>
              </xd:CRLRef>
            </xd:CRLRefs>
          </xd:CompleteRevocationRefs>
          <xd:RevocationValues>
            <xd:OCSPValues>
              <xd:EncapsulatedOCSPValue>MIIGQQoBAKCCBjowggY2BgkrBgEFBQcwAQEEggYnMIIGIzCBxaIWBBSE/zp0N7WJ8KwjaCisz8/QUsHuoxgPMjAyMjA4MDEyMzI5MDZaMIGZMIGWMEwwCQYFKw4DAhoFAAQUzgxHzN03kqP+e9oD7BphnZQwSGIEFF8FGEEQ3hUvOunAFqPnoWpS0TrsAhMUAAsscUZBKg14zO3FAAEACyxxgAAYDzIwMjIwODAxMjIxNDQwWqARGA8yMDIyMDgwMzEwMzQ0MFqhIDAeMBwGCSsGAQQBgjcVBAQPFw0yMjA4MDIyMjI0NDBaMA0GCSqGSIb3DQEBCwUAA4IBAQBBG6Ri/4AVpPa9YFWaF8y1yjeilBTG/gsGjXLh+aXFY2IzMVA4WnRcIwZI11Hrud4+iry8f1HacnbVetWIDUrXahrVcpucTTqnmrblcgDRnglUF/hwISRVb2WFw2mDH2WDsSp9EebTNMhFYvW7RmNK9+0+r7az8wolnbM3DBwJhyrNv95L58twjhEhUy4rVMyjPI52kI1uZIwCG1m1rq5INLBYP+8uL+R9S/LK5SXSrKQKbT74lxTbj0w77wnG6DK6TXd34sUgXfdXEU+TuHcnDGLMxoMwjyvZ9vqE81KXM6NILlQnktuLmHOfJ+5/aMGGBErBhwOi2R74HqQ6qpQfoIIEQzCCBD8wggQ7MIIDI6ADAgECAhMUAA5P8vQdXXAxDNCfAAEADk/yMA0GCSqGSIb3DQEBCwUAMIGZMRkwFwYDVQQFExBDUEotNC0wMDAtMDA0MDE3MQswCQYDVQQGEwJDUjEkMCIGA1UEChMbQkFOQ08gQ0VOVFJBTCBERSBDT1NUQSBSSUNBMSIwIAYDVQQLExlESVZJU0lPTiBTSVNURU1BUyBERSBQQUdPMSUwIwYDVQQDExxDQSBTSU5QRSAtIFBFUlNPTkEgRklTSUNBIHYyMB4XDTIyMDcyOTE3MjA0MVoXDTIyMDgxMjE3MjA0MVowHjEcMBoGA1UEAxMTU0ktQVBPQ1MtMTAxLmZkaS5jcjCCASIwDQYJKoZIhvcNAQEBBQADggEPADCCAQoCggEBAJsjqrXiFUOk0zeICYLostoAK/mT+imdCCkz1G8TE5p9QIYlgsnDVMOEqHQObmDT1Jgq29aM55M/LWHCufTFop6uoXgTQuNA0qR0cWZrlHpX+IvhtFsUxgyIrj7a76BRfGEIxrzlo6UEfVKb/OQuTMbKjjuY2TC1ReKr1Ks24ruByQH6ilSfepZrchHFh2WnDHMZk8g7yG/oTTJ6NX2/27V4A3ooyT5mFEATevNGoe5RRF1EQ7l8wCzC7jRpWKHG7uiusOwjMlW/PA9R2ZPQPa3KqAtKdQZigvt64vmsEkWFuGM5bt/a8njjlgD/N4j5vz2zknHwVOc71Gkx9Bq4OTcCAwEAAaOB9TCB8jA9BgkrBgEEAYI3FQcEMDAuBiYrBgEEAYI3FQiFxOpbgtHjNZWRG4L5lxiGpctrgX+D9vx3gbjxMwIBZAIBBzATBgNVHSUEDDAKBggrBgEFBQcDCTAOBgNVHQ8BAf8EBAMCB4AwGwYJKwYBBAGCNxUKBA4wDDAKBggrBgEFBQcDCTAPBgkrBgEFBQcwAQUEAgUAMB8GA1UdIwQYMBaAFF8FGEEQ3hUvOunAFqPnoWpS0TrsMB0GA1UdDgQWBBSE/zp0N7WJ8KwjaCisz8/QUsHuozAeBgNVHREEFzAVghNTSS1BUE9DUy0xMDEuZmRpLmNyMA0GCSqGSIb3DQEBCwUAA4IBAQAmKN/KOhsTDDKncCjSnmr8tUpRdPy96+BQNF+k7hMgto+Im4EH353eB8jdPxuXbVJVV+0bDMsNuhy3bDs0wa27bPc8f3bruRtjtDw4oTOtMgzusDsd3w+vtcps5E9Mkf+f+U6K09IGdkZjXW6vGhT70yb+fLsVwld6oHff9wD0EYUYxjQo2pWyjXIo6AGoLVB+w5eeztNkg/ehchGLzS68x7ElvmcEP/dr1OWS+VhG8UG65/itmQT0L/hYmjtZXbHd1NQ3Zt7ILS/wmCiq0ljQg02k85H6FbN2b9DvOVspPvkPjksZHplj0P3SFp1w4pGxZco563eFNb/iUWo3Knrl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jA3MTUxOTQ5MjVaFw0yMjA5MTYwODA5MjVaoF8wXTAfBgNVHSMEGDAWgBRonWk2y4Rue+qTYRn/WDAd1f9cyzAQBgkrBgEEAYI3FQEEAwIBADAKBgNVHRQEAwIBMTAcBgkrBgEEAYI3FQQEDxcNMjIwOTE1MTk1OTI1WjANBgkqhkiG9w0BAQ0FAAOCAgEAx7ysV41X2089lhtFI3OwYwBQbZNqWCc967nzZ5FoE49dHG5PLT7a58rBD8pN1e8j/SWfX4E4oNQEaEgFCDPpbhN+W4XgGTEC9rhlQiMatauw3DIwp5CEf/EMAInc0/ZHphyq6L8I2KgOqDLPdbuwZV7RHQ+6Of4Ywt1cQCYfMzfWbIqDw3gqd9ZWSx1DYGGLpSBT/sm5a2WU2awPoG8CNt+bDDlKpp3Rmc/xj8ELs38wLgFxNLBZW3WM646Ac67eBol25k0+i5mKS5vDXk9UADpqlzPnUUFJNTKgMez7HGhleBsYpWG/YucoAj5akD9EGGq7Vig5Nqx0yfZThHm0KhOAkO5oj2h/qCCKmaLG/JsKQm5tgzOYgmCPEWxikD6eh5uZ7CexVzHuqqVHEGzhZnfbEwVBWejDzrQBs753vJq/3HJdUA4drm7JXFy8J3e0Wb4gzkt5baL8F6QtuEBnGggfxiBYzcfqaxaohhMAKo8cGQ4SMvuM46rzR1FL8je0EDuYC7i5bVXe0kINgqBO2Y+OQZpxaYcNQ1beAAacQremNE788nlHBR5W/N5xT3ELTHxZ8JjIGW6yQC2A1i2TgdP0v1a83aGMI62bFzEpU+HBfA58AdWcD5SNNxNNbefwlI6s0dcNgDbeNze1z8gFcNDD73Wjqwy+WDMVCg51yrA=</xd:EncapsulatedCRLValue>
              <xd:EncapsulatedCRLValue>MIIDHjCCAQYCAQEwDQYJKoZIhvcNAQENBQAwczEZMBcGA1UEBRMQQ1BKLTItMTAwLTA5ODMxMTENMAsGA1UECxMERENGRDEPMA0GA1UEChMGTUlDSVRUMQswCQYDVQQGEwJDUjEpMCcGA1UEAxMgQ0EgUkFJWiBOQUNJT05BTCAtIENPU1RBIFJJQ0EgdjIXDTIyMDUyMDE4MzgyOFoXDTIyMDkyMTA2NTgyOFqgXzBdMB8GA1UdIwQYMBaAFODy/n3ERE5Q5DX9CImPToQZRDNAMBAGCSsGAQQBgjcVAQQDAgEAMAoGA1UdFAQDAgEXMBwGCSsGAQQBgjcVBAQPFw0yMjA5MjAxODQ4MjhaMA0GCSqGSIb3DQEBDQUAA4ICAQBKVIRljXZ51xx5OYygzv5RLAOQ62ia6J0VimZD/7Bs7AxZ7Wh0Qq4eDRQpjOCOhiuWVDrlDr5t7Z6ihDbHJKK9gTgFxhshsK+z1PjQbiTeoXO2TZdztU0O4YpO2Xnp3OMwq3Qthat23tgIOCMuauEnfFvZf5CNxCN8sGfHqkuJHsq6/iM5GqZzRS1ghsH7KeCrNebz63dozrmhwnCIAVj2HCrY5sRj7KJQ/uQ4OD7HAC1xwWj8AWaYNIYhZlgJ5kfmzk/oqEG0t1s/u/W9T7YdWvd/ZhdArIFhfrG+jKWKc2N3zdRo8WOTULZgJCgK7JjL62TNQV1HWFeCfCT2ZL4P5/hiCaFkbAI1r1Q1aTxqzuQ2c9exYt2iAMLAktZAtIWiQN7rvcJCxoI3zZiP3IFGuxp5rCoQD7QR5GStWR6TQ3v54Gd2xiAqNbzTuT4rLKQLW3rtZuRKv0EtHDlYycjgLB+ourcgazF7YKr6x8Sw3fbxy7Du12HoaC/okCwjfMFbSZUHKrDQ32bflEAGzuzPbSIr9RypbrCKfvcNOiRN1Gh+E0YeFNswW12MTDWCcw4WLk8UdW/4DV0Bdyoc7IzNALb5CED33iQYwVnoDoavUe8alWmGMb8Uw+20Oq5MPd7MQAWdeE9gm/c72P6ujOEXxYKw6de4c7vPU3c7EIiX0w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GuNpzq3M8gScEcdWQDA5cXaKasf5oLGaB2pfcbGniuoCBBAe0cAYDzIwMjIwODAxMjMzMjQ0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yMDgwMTIzMzI0NFowLwYJKoZIhvcNAQkEMSIEIFkYCK/WYoMzSC/lsnOXpdvoKroE24rfbYs6MYm08zoEMDcGCyqGSIb3DQEJEAIvMSgwJjAkMCIEIDcrk3iY5iZu+N7/iFpVKDYeTZ9u7elabVQcL5d9tumpMA0GCSqGSIb3DQEBAQUABIIBALuJLniNvXJmozMzY7QKSiiXZP+oZp8NTZPx4riePeHzIHKAOdliTy9UJ2uqJj/GrtEjwipx4fdeJh9cDcgJcgQ3TxDoeulSL1hJg+3YFmZHqVGSAlkpP607S6brBgmJbG/g/6zIu7p6xwIoFDoo8zpv9BdzuKq0suTvqsAswC7cmnz78sJbCWsVHPqlhrxqWLi61pteqzPvC3F3/xyZz9la4Ua4ISqjDxUVUKIF38DGmTzLg0/nP3CL4TFcCOoYnnGKk0T/+varw1Bce4Uky3SdcFRkPs6fkGSaCFzgTceFOinYLoGANtyN9rynGCVGfe2m/a/903Azm/lXQpfBvBY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Anayancy</cp:lastModifiedBy>
  <cp:lastPrinted>2022-07-30T15:15:24Z</cp:lastPrinted>
  <dcterms:created xsi:type="dcterms:W3CDTF">2011-04-29T17:15:48Z</dcterms:created>
  <dcterms:modified xsi:type="dcterms:W3CDTF">2022-07-30T15:26:14Z</dcterms:modified>
</cp:coreProperties>
</file>