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Clientes\Agencia Seguros Inv.ySeg.Occ.SA\1 ESTADOS FINANCIEROS COMPARATIVOS\JUNIO 2026\"/>
    </mc:Choice>
  </mc:AlternateContent>
  <bookViews>
    <workbookView xWindow="396" yWindow="396" windowWidth="27588" windowHeight="14676"/>
  </bookViews>
  <sheets>
    <sheet name="Hoja3" sheetId="3" r:id="rId1"/>
  </sheets>
  <calcPr calcId="162913"/>
</workbook>
</file>

<file path=xl/calcChain.xml><?xml version="1.0" encoding="utf-8"?>
<calcChain xmlns="http://schemas.openxmlformats.org/spreadsheetml/2006/main">
  <c r="C75" i="3" l="1"/>
  <c r="C71" i="3"/>
  <c r="C67" i="3"/>
  <c r="C66" i="3" s="1"/>
  <c r="C57" i="3" s="1"/>
  <c r="C61" i="3"/>
  <c r="C59" i="3"/>
  <c r="C51" i="3"/>
  <c r="C47" i="3"/>
  <c r="C45" i="3" s="1"/>
  <c r="C78" i="3" s="1"/>
  <c r="C40" i="3"/>
  <c r="C38" i="3"/>
  <c r="C33" i="3"/>
  <c r="C31" i="3"/>
  <c r="C10" i="3" s="1"/>
  <c r="C43" i="3" s="1"/>
  <c r="C26" i="3"/>
  <c r="C17" i="3"/>
  <c r="C12" i="3"/>
  <c r="E75" i="3" l="1"/>
  <c r="E71" i="3"/>
  <c r="E67" i="3"/>
  <c r="E66" i="3" s="1"/>
  <c r="E57" i="3" s="1"/>
  <c r="E61" i="3"/>
  <c r="E59" i="3"/>
  <c r="E51" i="3"/>
  <c r="E47" i="3"/>
  <c r="E45" i="3" s="1"/>
  <c r="E40" i="3"/>
  <c r="E38" i="3"/>
  <c r="E33" i="3"/>
  <c r="E31" i="3" s="1"/>
  <c r="E26" i="3"/>
  <c r="E17" i="3"/>
  <c r="E12" i="3"/>
  <c r="E78" i="3" l="1"/>
  <c r="E10" i="3"/>
  <c r="E43" i="3" s="1"/>
</calcChain>
</file>

<file path=xl/sharedStrings.xml><?xml version="1.0" encoding="utf-8"?>
<sst xmlns="http://schemas.openxmlformats.org/spreadsheetml/2006/main" count="56" uniqueCount="56">
  <si>
    <t>Nota</t>
  </si>
  <si>
    <t>ACTIVO</t>
  </si>
  <si>
    <t>PASIVO</t>
  </si>
  <si>
    <t>DISPONIBILIDADES</t>
  </si>
  <si>
    <t xml:space="preserve">INVERSIONES EN INSTRUMENTOS FINANCIEROS </t>
  </si>
  <si>
    <t>OBLIGACIONES CON ENTIDADES</t>
  </si>
  <si>
    <t>CUENTAS POR PAGAR Y PROVISIONES</t>
  </si>
  <si>
    <t>BIENES MUEBLES E INMUEBLES</t>
  </si>
  <si>
    <t>OTROS ACTIVOS</t>
  </si>
  <si>
    <t>PATRIMONIO</t>
  </si>
  <si>
    <t>APORTES PATRIMONIALES NO CAPITALIZADOS</t>
  </si>
  <si>
    <t>TOTAL ACTIVO</t>
  </si>
  <si>
    <t>RESERVAS PATRIMONIALES</t>
  </si>
  <si>
    <t>RESULTADOS ACUMULADOS DE EJERCICIOS ANTERIORES</t>
  </si>
  <si>
    <t>RESULTADO DEL PERÍODO</t>
  </si>
  <si>
    <t>TOTAL PASIVO Y PATRIMONIO</t>
  </si>
  <si>
    <t>Efectivo</t>
  </si>
  <si>
    <t>Depósitos a la vista en entidades financieras del país</t>
  </si>
  <si>
    <t>Inversiones mantenidas para negociar</t>
  </si>
  <si>
    <t>Inversiones disponibles para la venta</t>
  </si>
  <si>
    <t>Inversiones mantenidas al vencimiento</t>
  </si>
  <si>
    <t>Instrumentos financieros vencidos y restringidos</t>
  </si>
  <si>
    <t>Obligaciones a la vista con entidades financieras</t>
  </si>
  <si>
    <t>(Estimación por deterioro de instrumentos financieros)</t>
  </si>
  <si>
    <t>Cuentas y comisiones por pagar diversas</t>
  </si>
  <si>
    <t>Provisiones</t>
  </si>
  <si>
    <t xml:space="preserve">COMISIONES, PRIMAS Y CUENTAS POR COBRAR </t>
  </si>
  <si>
    <t>Comisiones por cobrar</t>
  </si>
  <si>
    <t>Impuestos sobre la renta diferido</t>
  </si>
  <si>
    <t>Equipos y mobiliario</t>
  </si>
  <si>
    <t xml:space="preserve">Equipos de computación </t>
  </si>
  <si>
    <t>(Depreciación acumulada bienes muebles e inmuebles)</t>
  </si>
  <si>
    <t>Gastos pagados por anticipado</t>
  </si>
  <si>
    <t>CAPITAL SOCIAL Y CAPITAL MÍNIMO FUNCIONAMIENTO</t>
  </si>
  <si>
    <t>Capital pagado</t>
  </si>
  <si>
    <t>Activos intangibles</t>
  </si>
  <si>
    <t xml:space="preserve">Capital pagado adicional </t>
  </si>
  <si>
    <t>Ajustes al valor de los activos</t>
  </si>
  <si>
    <t>Reserva legal</t>
  </si>
  <si>
    <t>Otras reservas obligatorias</t>
  </si>
  <si>
    <t>Utilidades acumuladas de ejercicios anteriores</t>
  </si>
  <si>
    <t>(Pérdidas acumuladas de ejercicios anteriores)</t>
  </si>
  <si>
    <t>Utilidad neta del período</t>
  </si>
  <si>
    <t>AGENCIA DE SEGUROS INVERSIONES Y SEGUROS DE OCCIDENTE SA.</t>
  </si>
  <si>
    <t>Impuesto sobre la renta diferido</t>
  </si>
  <si>
    <t>Terrenos</t>
  </si>
  <si>
    <t>Otras cuentas por cobrar</t>
  </si>
  <si>
    <t>Impuesto sobre ventas por cobrar</t>
  </si>
  <si>
    <t>Impuesto de ventas por pagar</t>
  </si>
  <si>
    <t>Edificaciones</t>
  </si>
  <si>
    <t xml:space="preserve">                   CONTADOR PRIVADO                                                                    </t>
  </si>
  <si>
    <t>GERENTE GENERAL</t>
  </si>
  <si>
    <t>ESTADO DE SITUACION FINANCIERA</t>
  </si>
  <si>
    <t>(Cifras en colones sin centimos)</t>
  </si>
  <si>
    <t xml:space="preserve">                Lida. Anayancy Ledezma Benavides                                                MBA. Edgar Antonio Salas Zúñiga</t>
  </si>
  <si>
    <t>POR LOS PERIODOS TERMINADOS AL 30 DE JUNIO DE 2026 y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</si>
</sst>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mbria"/>
      <family val="1"/>
    </font>
    <font>
      <sz val="10"/>
      <name val="Cambria"/>
      <family val="1"/>
    </font>
    <font>
      <b/>
      <sz val="9"/>
      <name val="Cambria"/>
      <family val="1"/>
    </font>
    <font>
      <sz val="9"/>
      <name val="Cambria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64" fontId="2" fillId="0" borderId="0" xfId="1" applyFont="1" applyFill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left" vertical="center" wrapText="1"/>
    </xf>
    <xf numFmtId="164" fontId="3" fillId="0" borderId="0" xfId="1" applyFont="1" applyFill="1" applyBorder="1" applyAlignment="1">
      <alignment horizontal="left" vertical="center" wrapText="1"/>
    </xf>
    <xf numFmtId="164" fontId="3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164" fontId="5" fillId="0" borderId="0" xfId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justify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top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left" vertical="center" wrapText="1"/>
    </xf>
    <xf numFmtId="3" fontId="5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vertical="top" wrapText="1"/>
    </xf>
    <xf numFmtId="3" fontId="4" fillId="0" borderId="2" xfId="1" applyNumberFormat="1" applyFont="1" applyFill="1" applyBorder="1" applyAlignment="1">
      <alignment horizontal="right"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left" vertical="center" wrapText="1"/>
    </xf>
    <xf numFmtId="165" fontId="2" fillId="0" borderId="0" xfId="1" applyNumberFormat="1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vertical="top"/>
    </xf>
    <xf numFmtId="17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tabSelected="1" workbookViewId="0">
      <selection activeCell="C17" sqref="C17"/>
    </sheetView>
  </sheetViews>
  <sheetFormatPr baseColWidth="10" defaultColWidth="11.44140625" defaultRowHeight="13.2" x14ac:dyDescent="0.25"/>
  <cols>
    <col min="1" max="1" width="49" style="8" customWidth="1"/>
    <col min="2" max="2" width="5.6640625" style="8" customWidth="1"/>
    <col min="3" max="3" width="14.6640625" style="37" customWidth="1"/>
    <col min="4" max="4" width="1.5546875" style="8" customWidth="1"/>
    <col min="5" max="5" width="10.88671875" style="8" bestFit="1" customWidth="1"/>
    <col min="6" max="6" width="30.33203125" style="8" customWidth="1"/>
    <col min="7" max="13" width="11.33203125" style="1" customWidth="1"/>
    <col min="14" max="16384" width="11.44140625" style="1"/>
  </cols>
  <sheetData>
    <row r="1" spans="1:7" x14ac:dyDescent="0.25">
      <c r="A1" s="48"/>
      <c r="B1" s="48"/>
      <c r="C1" s="48"/>
      <c r="D1" s="48"/>
      <c r="E1" s="48"/>
      <c r="F1" s="48"/>
    </row>
    <row r="3" spans="1:7" s="2" customFormat="1" ht="17.25" customHeight="1" x14ac:dyDescent="0.3">
      <c r="A3" s="49" t="s">
        <v>43</v>
      </c>
      <c r="B3" s="49"/>
      <c r="C3" s="49"/>
      <c r="D3" s="49"/>
      <c r="E3" s="49"/>
      <c r="F3" s="44"/>
    </row>
    <row r="4" spans="1:7" s="2" customFormat="1" ht="21" customHeight="1" x14ac:dyDescent="0.3">
      <c r="A4" s="49" t="s">
        <v>52</v>
      </c>
      <c r="B4" s="49"/>
      <c r="C4" s="49"/>
      <c r="D4" s="49"/>
      <c r="E4" s="49"/>
      <c r="F4" s="44"/>
    </row>
    <row r="5" spans="1:7" s="2" customFormat="1" ht="15" customHeight="1" x14ac:dyDescent="0.25">
      <c r="A5" s="50" t="s">
        <v>55</v>
      </c>
      <c r="B5" s="50"/>
      <c r="C5" s="50"/>
      <c r="D5" s="50"/>
      <c r="E5" s="50"/>
      <c r="F5" s="45"/>
      <c r="G5" s="45"/>
    </row>
    <row r="6" spans="1:7" s="2" customFormat="1" ht="15.75" customHeight="1" x14ac:dyDescent="0.3">
      <c r="A6" s="49" t="s">
        <v>53</v>
      </c>
      <c r="B6" s="49"/>
      <c r="C6" s="49"/>
      <c r="D6" s="49"/>
      <c r="E6" s="49"/>
      <c r="F6" s="44"/>
    </row>
    <row r="7" spans="1:7" s="2" customFormat="1" ht="13.8" thickBot="1" x14ac:dyDescent="0.35">
      <c r="A7" s="25"/>
      <c r="B7" s="25"/>
      <c r="C7" s="31"/>
      <c r="D7" s="25"/>
      <c r="E7" s="25"/>
      <c r="F7" s="25"/>
    </row>
    <row r="8" spans="1:7" s="2" customFormat="1" ht="14.4" thickTop="1" thickBot="1" x14ac:dyDescent="0.3">
      <c r="A8" s="9"/>
      <c r="B8" s="10" t="s">
        <v>0</v>
      </c>
      <c r="C8" s="47">
        <v>46174</v>
      </c>
      <c r="D8" s="11"/>
      <c r="E8" s="47">
        <v>45992</v>
      </c>
    </row>
    <row r="9" spans="1:7" ht="13.8" thickTop="1" x14ac:dyDescent="0.25">
      <c r="A9" s="24"/>
      <c r="B9" s="24"/>
      <c r="C9" s="32"/>
      <c r="D9" s="24"/>
      <c r="E9" s="32"/>
    </row>
    <row r="10" spans="1:7" x14ac:dyDescent="0.25">
      <c r="A10" s="12" t="s">
        <v>1</v>
      </c>
      <c r="B10" s="4"/>
      <c r="C10" s="33">
        <f>C12+C17+C26+C31+C40+1</f>
        <v>167639319.38999999</v>
      </c>
      <c r="D10" s="3"/>
      <c r="E10" s="33">
        <f>E12+E17+E26+E31+E40+1</f>
        <v>146773619.37</v>
      </c>
    </row>
    <row r="11" spans="1:7" x14ac:dyDescent="0.25">
      <c r="A11" s="12"/>
      <c r="B11" s="4"/>
      <c r="C11" s="33"/>
      <c r="D11" s="3"/>
      <c r="E11" s="33"/>
    </row>
    <row r="12" spans="1:7" x14ac:dyDescent="0.25">
      <c r="A12" s="12" t="s">
        <v>3</v>
      </c>
      <c r="B12" s="41">
        <v>1</v>
      </c>
      <c r="C12" s="33">
        <f>SUM(C13:C16)</f>
        <v>47199807.909999996</v>
      </c>
      <c r="D12" s="3"/>
      <c r="E12" s="33">
        <f>SUM(E13:E16)+0.01</f>
        <v>21141866.010000002</v>
      </c>
    </row>
    <row r="13" spans="1:7" x14ac:dyDescent="0.25">
      <c r="A13" s="5" t="s">
        <v>16</v>
      </c>
      <c r="B13" s="40"/>
      <c r="C13" s="34">
        <v>0</v>
      </c>
      <c r="D13" s="6"/>
      <c r="E13" s="34">
        <v>0</v>
      </c>
    </row>
    <row r="14" spans="1:7" x14ac:dyDescent="0.25">
      <c r="A14" s="5"/>
      <c r="B14" s="40"/>
      <c r="C14" s="34"/>
      <c r="D14" s="6"/>
      <c r="E14" s="34"/>
    </row>
    <row r="15" spans="1:7" x14ac:dyDescent="0.25">
      <c r="A15" s="5" t="s">
        <v>17</v>
      </c>
      <c r="B15" s="40"/>
      <c r="C15" s="34">
        <v>47199807.909999996</v>
      </c>
      <c r="D15" s="6"/>
      <c r="E15" s="34">
        <v>21141866</v>
      </c>
    </row>
    <row r="16" spans="1:7" x14ac:dyDescent="0.25">
      <c r="A16" s="15"/>
      <c r="B16" s="40"/>
      <c r="C16" s="35"/>
      <c r="D16" s="5"/>
      <c r="E16" s="35"/>
    </row>
    <row r="17" spans="1:10" x14ac:dyDescent="0.25">
      <c r="A17" s="17" t="s">
        <v>4</v>
      </c>
      <c r="B17" s="40">
        <v>2</v>
      </c>
      <c r="C17" s="33">
        <f>SUM(C18:C22)</f>
        <v>0</v>
      </c>
      <c r="D17" s="3"/>
      <c r="E17" s="33">
        <f>SUM(E18:E22)</f>
        <v>0</v>
      </c>
    </row>
    <row r="18" spans="1:10" x14ac:dyDescent="0.25">
      <c r="A18" s="7" t="s">
        <v>18</v>
      </c>
      <c r="B18" s="40"/>
      <c r="C18" s="34">
        <v>0</v>
      </c>
      <c r="D18" s="3"/>
      <c r="E18" s="34">
        <v>0</v>
      </c>
    </row>
    <row r="19" spans="1:10" x14ac:dyDescent="0.25">
      <c r="A19" s="7" t="s">
        <v>19</v>
      </c>
      <c r="B19" s="40"/>
      <c r="C19" s="34">
        <v>0</v>
      </c>
      <c r="D19" s="6"/>
      <c r="E19" s="34">
        <v>0</v>
      </c>
    </row>
    <row r="20" spans="1:10" x14ac:dyDescent="0.25">
      <c r="A20" s="7" t="s">
        <v>20</v>
      </c>
      <c r="B20" s="40"/>
      <c r="C20" s="34">
        <v>0</v>
      </c>
      <c r="D20" s="6"/>
      <c r="E20" s="34">
        <v>0</v>
      </c>
    </row>
    <row r="21" spans="1:10" x14ac:dyDescent="0.25">
      <c r="A21" s="2" t="s">
        <v>21</v>
      </c>
      <c r="B21" s="40"/>
      <c r="C21" s="34">
        <v>0</v>
      </c>
      <c r="D21" s="6"/>
      <c r="E21" s="34">
        <v>0</v>
      </c>
      <c r="G21" s="42"/>
      <c r="H21" s="42"/>
      <c r="I21" s="42"/>
    </row>
    <row r="22" spans="1:10" x14ac:dyDescent="0.25">
      <c r="A22" s="2" t="s">
        <v>23</v>
      </c>
      <c r="B22" s="40"/>
      <c r="C22" s="34">
        <v>0</v>
      </c>
      <c r="D22" s="6"/>
      <c r="E22" s="34">
        <v>0</v>
      </c>
    </row>
    <row r="23" spans="1:10" x14ac:dyDescent="0.25">
      <c r="A23" s="20"/>
      <c r="B23" s="40"/>
      <c r="C23" s="36"/>
      <c r="E23" s="36"/>
    </row>
    <row r="24" spans="1:10" x14ac:dyDescent="0.25">
      <c r="A24" s="12"/>
      <c r="B24" s="40"/>
      <c r="C24" s="33"/>
      <c r="D24" s="3"/>
      <c r="E24" s="33"/>
    </row>
    <row r="25" spans="1:10" x14ac:dyDescent="0.25">
      <c r="A25" s="2"/>
      <c r="B25" s="40"/>
      <c r="C25" s="34"/>
      <c r="D25" s="6"/>
      <c r="E25" s="34"/>
    </row>
    <row r="26" spans="1:10" x14ac:dyDescent="0.25">
      <c r="A26" s="14" t="s">
        <v>26</v>
      </c>
      <c r="B26" s="40">
        <v>3</v>
      </c>
      <c r="C26" s="33">
        <f>SUM(C27:C30)</f>
        <v>24622149.629999999</v>
      </c>
      <c r="D26" s="3"/>
      <c r="E26" s="33">
        <f>SUM(E27:E30)</f>
        <v>29814391.509999998</v>
      </c>
    </row>
    <row r="27" spans="1:10" x14ac:dyDescent="0.25">
      <c r="A27" s="2" t="s">
        <v>27</v>
      </c>
      <c r="B27" s="40"/>
      <c r="C27" s="34">
        <v>0</v>
      </c>
      <c r="D27" s="6"/>
      <c r="E27" s="34">
        <v>0</v>
      </c>
    </row>
    <row r="28" spans="1:10" x14ac:dyDescent="0.25">
      <c r="A28" s="2" t="s">
        <v>44</v>
      </c>
      <c r="B28" s="40"/>
      <c r="C28" s="34">
        <v>2729165.63</v>
      </c>
      <c r="D28" s="6"/>
      <c r="E28" s="34">
        <v>7921407.5099999998</v>
      </c>
      <c r="J28" s="42"/>
    </row>
    <row r="29" spans="1:10" x14ac:dyDescent="0.25">
      <c r="A29" s="2" t="s">
        <v>47</v>
      </c>
      <c r="B29" s="40"/>
      <c r="C29" s="34">
        <v>0</v>
      </c>
      <c r="D29" s="6"/>
      <c r="E29" s="34">
        <v>0</v>
      </c>
    </row>
    <row r="30" spans="1:10" x14ac:dyDescent="0.25">
      <c r="A30" s="2" t="s">
        <v>46</v>
      </c>
      <c r="B30" s="40"/>
      <c r="C30" s="34">
        <v>21892984</v>
      </c>
      <c r="D30" s="6"/>
      <c r="E30" s="34">
        <v>21892984</v>
      </c>
    </row>
    <row r="31" spans="1:10" x14ac:dyDescent="0.25">
      <c r="A31" s="14" t="s">
        <v>7</v>
      </c>
      <c r="B31" s="40">
        <v>4</v>
      </c>
      <c r="C31" s="33">
        <f>SUM(C32:C38)</f>
        <v>95398135.849999994</v>
      </c>
      <c r="D31" s="3"/>
      <c r="E31" s="33">
        <f>SUM(E32:E38)</f>
        <v>95398135.849999994</v>
      </c>
    </row>
    <row r="32" spans="1:10" x14ac:dyDescent="0.25">
      <c r="A32" s="2" t="s">
        <v>29</v>
      </c>
      <c r="B32" s="40"/>
      <c r="C32" s="34">
        <v>15931734.669999998</v>
      </c>
      <c r="D32" s="5"/>
      <c r="E32" s="34">
        <v>15931734.669999998</v>
      </c>
    </row>
    <row r="33" spans="1:12" x14ac:dyDescent="0.25">
      <c r="A33" s="2" t="s">
        <v>30</v>
      </c>
      <c r="B33" s="40"/>
      <c r="C33" s="34">
        <f>322500+209485+3557314.35+255000.65+120000</f>
        <v>4464300</v>
      </c>
      <c r="D33" s="3"/>
      <c r="E33" s="34">
        <f>322500+209485+3557314.35+255000.65+120000</f>
        <v>4464300</v>
      </c>
    </row>
    <row r="34" spans="1:12" x14ac:dyDescent="0.25">
      <c r="A34" s="2" t="s">
        <v>49</v>
      </c>
      <c r="B34" s="40"/>
      <c r="C34" s="34">
        <v>47883727</v>
      </c>
      <c r="D34" s="3"/>
      <c r="E34" s="34">
        <v>47883727</v>
      </c>
      <c r="L34" s="43"/>
    </row>
    <row r="35" spans="1:12" x14ac:dyDescent="0.25">
      <c r="A35" s="2" t="s">
        <v>45</v>
      </c>
      <c r="B35" s="40"/>
      <c r="C35" s="34">
        <v>50000000</v>
      </c>
      <c r="D35" s="3"/>
      <c r="E35" s="34">
        <v>50000000</v>
      </c>
    </row>
    <row r="36" spans="1:12" x14ac:dyDescent="0.25">
      <c r="A36" s="2"/>
      <c r="B36" s="40"/>
      <c r="C36" s="34"/>
      <c r="D36" s="5"/>
      <c r="E36" s="34"/>
      <c r="H36" s="42"/>
    </row>
    <row r="37" spans="1:12" x14ac:dyDescent="0.25">
      <c r="A37" s="2"/>
      <c r="B37" s="40"/>
      <c r="C37" s="34"/>
      <c r="D37" s="3"/>
      <c r="E37" s="34"/>
    </row>
    <row r="38" spans="1:12" x14ac:dyDescent="0.25">
      <c r="A38" s="8" t="s">
        <v>31</v>
      </c>
      <c r="B38" s="40"/>
      <c r="C38" s="39">
        <f>-20647427-957674.8-318849.51-957674.51</f>
        <v>-22881625.820000004</v>
      </c>
      <c r="D38" s="6"/>
      <c r="E38" s="39">
        <f>-20647427-957674.8-318849.51-957674.51</f>
        <v>-22881625.820000004</v>
      </c>
    </row>
    <row r="39" spans="1:12" x14ac:dyDescent="0.25">
      <c r="B39" s="40"/>
      <c r="D39" s="6"/>
      <c r="E39" s="37"/>
    </row>
    <row r="40" spans="1:12" x14ac:dyDescent="0.25">
      <c r="A40" s="22" t="s">
        <v>8</v>
      </c>
      <c r="B40" s="40">
        <v>5</v>
      </c>
      <c r="C40" s="33">
        <f>SUM(C41:C42)</f>
        <v>419225</v>
      </c>
      <c r="D40" s="6"/>
      <c r="E40" s="33">
        <f>SUM(E41:E42)</f>
        <v>419225</v>
      </c>
    </row>
    <row r="41" spans="1:12" x14ac:dyDescent="0.25">
      <c r="A41" s="27" t="s">
        <v>32</v>
      </c>
      <c r="B41" s="40"/>
      <c r="C41" s="34">
        <v>0</v>
      </c>
      <c r="D41" s="6"/>
      <c r="E41" s="34">
        <v>0</v>
      </c>
      <c r="G41" s="42"/>
      <c r="H41" s="42"/>
    </row>
    <row r="42" spans="1:12" ht="13.8" thickBot="1" x14ac:dyDescent="0.3">
      <c r="A42" s="27" t="s">
        <v>35</v>
      </c>
      <c r="B42" s="40"/>
      <c r="C42" s="34">
        <v>419225</v>
      </c>
      <c r="D42" s="6"/>
      <c r="E42" s="34">
        <v>419225</v>
      </c>
    </row>
    <row r="43" spans="1:12" ht="14.4" thickTop="1" thickBot="1" x14ac:dyDescent="0.3">
      <c r="A43" s="28" t="s">
        <v>11</v>
      </c>
      <c r="B43" s="29"/>
      <c r="C43" s="38">
        <f>C10</f>
        <v>167639319.38999999</v>
      </c>
      <c r="E43" s="38">
        <f>E10</f>
        <v>146773619.37</v>
      </c>
      <c r="G43" s="42"/>
      <c r="H43" s="42"/>
      <c r="K43" s="42"/>
    </row>
    <row r="44" spans="1:12" ht="13.8" thickTop="1" x14ac:dyDescent="0.25">
      <c r="C44" s="8"/>
      <c r="E44" s="37"/>
      <c r="I44" s="42"/>
    </row>
    <row r="45" spans="1:12" x14ac:dyDescent="0.25">
      <c r="A45" s="13" t="s">
        <v>2</v>
      </c>
      <c r="B45" s="40"/>
      <c r="C45" s="33">
        <f>C47+C51</f>
        <v>6558448</v>
      </c>
      <c r="E45" s="33">
        <f>E47+E51</f>
        <v>995793.27999999991</v>
      </c>
    </row>
    <row r="46" spans="1:12" x14ac:dyDescent="0.25">
      <c r="A46" s="14"/>
      <c r="B46" s="40"/>
      <c r="C46" s="33"/>
      <c r="E46" s="33"/>
    </row>
    <row r="47" spans="1:12" x14ac:dyDescent="0.25">
      <c r="A47" s="18" t="s">
        <v>5</v>
      </c>
      <c r="B47" s="40">
        <v>6</v>
      </c>
      <c r="C47" s="33">
        <f>SUM(C48:C50)</f>
        <v>0</v>
      </c>
      <c r="E47" s="33">
        <f>SUM(E48:E50)</f>
        <v>0</v>
      </c>
    </row>
    <row r="48" spans="1:12" x14ac:dyDescent="0.25">
      <c r="A48" s="2" t="s">
        <v>22</v>
      </c>
      <c r="B48" s="40"/>
      <c r="C48" s="34">
        <v>0</v>
      </c>
      <c r="E48" s="34">
        <v>0</v>
      </c>
    </row>
    <row r="49" spans="1:5" x14ac:dyDescent="0.25">
      <c r="A49" s="19"/>
      <c r="B49" s="40"/>
      <c r="C49" s="34"/>
      <c r="E49" s="34"/>
    </row>
    <row r="50" spans="1:5" x14ac:dyDescent="0.25">
      <c r="A50" s="19"/>
      <c r="B50" s="40"/>
      <c r="C50" s="34"/>
      <c r="E50" s="34"/>
    </row>
    <row r="51" spans="1:5" x14ac:dyDescent="0.25">
      <c r="A51" s="14" t="s">
        <v>6</v>
      </c>
      <c r="B51" s="40">
        <v>7</v>
      </c>
      <c r="C51" s="33">
        <f>SUM(C52:C56)</f>
        <v>6558448</v>
      </c>
      <c r="E51" s="33">
        <f>SUM(E52:E56)</f>
        <v>995793.27999999991</v>
      </c>
    </row>
    <row r="52" spans="1:5" x14ac:dyDescent="0.25">
      <c r="A52" s="19"/>
      <c r="B52" s="40"/>
      <c r="C52" s="34"/>
      <c r="E52" s="34"/>
    </row>
    <row r="53" spans="1:5" x14ac:dyDescent="0.25">
      <c r="A53" s="26" t="s">
        <v>24</v>
      </c>
      <c r="B53" s="40"/>
      <c r="C53" s="34">
        <v>0</v>
      </c>
      <c r="E53" s="34">
        <v>0</v>
      </c>
    </row>
    <row r="54" spans="1:5" x14ac:dyDescent="0.25">
      <c r="A54" s="26" t="s">
        <v>25</v>
      </c>
      <c r="B54" s="40"/>
      <c r="C54" s="34">
        <v>0</v>
      </c>
      <c r="E54" s="34">
        <v>0</v>
      </c>
    </row>
    <row r="55" spans="1:5" x14ac:dyDescent="0.25">
      <c r="A55" s="26" t="s">
        <v>48</v>
      </c>
      <c r="B55" s="40"/>
      <c r="C55" s="34">
        <v>0</v>
      </c>
      <c r="E55" s="34">
        <v>-907453.61</v>
      </c>
    </row>
    <row r="56" spans="1:5" x14ac:dyDescent="0.25">
      <c r="A56" s="26" t="s">
        <v>28</v>
      </c>
      <c r="B56" s="40"/>
      <c r="C56" s="34">
        <v>6558448</v>
      </c>
      <c r="E56" s="34">
        <v>1903246.89</v>
      </c>
    </row>
    <row r="57" spans="1:5" x14ac:dyDescent="0.25">
      <c r="A57" s="21" t="s">
        <v>9</v>
      </c>
      <c r="B57" s="40">
        <v>8</v>
      </c>
      <c r="C57" s="33">
        <f>+C59+C61+C71+C75+C66</f>
        <v>161080870.68000001</v>
      </c>
      <c r="E57" s="33">
        <f>+E59+E61+E71+E75+E66</f>
        <v>145777825.26999998</v>
      </c>
    </row>
    <row r="58" spans="1:5" x14ac:dyDescent="0.25">
      <c r="A58" s="16"/>
      <c r="B58" s="40"/>
      <c r="C58" s="36"/>
      <c r="E58" s="36"/>
    </row>
    <row r="59" spans="1:5" x14ac:dyDescent="0.25">
      <c r="A59" s="22" t="s">
        <v>33</v>
      </c>
      <c r="B59" s="40"/>
      <c r="C59" s="33">
        <f>SUM(C60:C60)</f>
        <v>17000000</v>
      </c>
      <c r="E59" s="33">
        <f>SUM(E60:E60)</f>
        <v>17000000</v>
      </c>
    </row>
    <row r="60" spans="1:5" x14ac:dyDescent="0.25">
      <c r="A60" s="27" t="s">
        <v>34</v>
      </c>
      <c r="B60" s="40"/>
      <c r="C60" s="34">
        <v>17000000</v>
      </c>
      <c r="E60" s="34">
        <v>17000000</v>
      </c>
    </row>
    <row r="61" spans="1:5" x14ac:dyDescent="0.25">
      <c r="A61" s="22" t="s">
        <v>10</v>
      </c>
      <c r="B61" s="40"/>
      <c r="C61" s="33">
        <f>SUM(C62:C62)</f>
        <v>6261600</v>
      </c>
      <c r="E61" s="33">
        <f>SUM(E62:E62)</f>
        <v>6261600</v>
      </c>
    </row>
    <row r="62" spans="1:5" x14ac:dyDescent="0.25">
      <c r="A62" s="1" t="s">
        <v>36</v>
      </c>
      <c r="B62" s="40"/>
      <c r="C62" s="34">
        <v>6261600</v>
      </c>
      <c r="E62" s="34">
        <v>6261600</v>
      </c>
    </row>
    <row r="63" spans="1:5" x14ac:dyDescent="0.25">
      <c r="A63" s="27" t="s">
        <v>37</v>
      </c>
      <c r="B63" s="40"/>
      <c r="C63" s="34">
        <v>0</v>
      </c>
      <c r="E63" s="34">
        <v>0</v>
      </c>
    </row>
    <row r="64" spans="1:5" x14ac:dyDescent="0.25">
      <c r="A64" s="27"/>
      <c r="B64" s="40"/>
      <c r="C64" s="34"/>
      <c r="E64" s="34"/>
    </row>
    <row r="65" spans="1:5" x14ac:dyDescent="0.25">
      <c r="A65" s="27"/>
      <c r="B65" s="40"/>
      <c r="C65" s="34"/>
      <c r="E65" s="34"/>
    </row>
    <row r="66" spans="1:5" x14ac:dyDescent="0.25">
      <c r="A66" s="22" t="s">
        <v>12</v>
      </c>
      <c r="B66" s="40"/>
      <c r="C66" s="33">
        <f>SUM(C67:C68)</f>
        <v>307651</v>
      </c>
      <c r="E66" s="33">
        <f>SUM(E67:E68)</f>
        <v>307651</v>
      </c>
    </row>
    <row r="67" spans="1:5" x14ac:dyDescent="0.25">
      <c r="A67" s="27" t="s">
        <v>38</v>
      </c>
      <c r="B67" s="40"/>
      <c r="C67" s="34">
        <f>121800+185851</f>
        <v>307651</v>
      </c>
      <c r="E67" s="34">
        <f>121800+185851</f>
        <v>307651</v>
      </c>
    </row>
    <row r="68" spans="1:5" x14ac:dyDescent="0.25">
      <c r="A68" s="27" t="s">
        <v>39</v>
      </c>
      <c r="B68" s="40"/>
      <c r="C68" s="34">
        <v>0</v>
      </c>
      <c r="E68" s="34">
        <v>0</v>
      </c>
    </row>
    <row r="69" spans="1:5" x14ac:dyDescent="0.25">
      <c r="A69" s="27"/>
      <c r="B69" s="40"/>
      <c r="C69" s="34"/>
      <c r="E69" s="34"/>
    </row>
    <row r="70" spans="1:5" x14ac:dyDescent="0.25">
      <c r="A70" s="27"/>
      <c r="B70" s="40"/>
      <c r="C70" s="34"/>
      <c r="E70" s="34"/>
    </row>
    <row r="71" spans="1:5" x14ac:dyDescent="0.25">
      <c r="A71" s="14" t="s">
        <v>13</v>
      </c>
      <c r="B71" s="40"/>
      <c r="C71" s="33">
        <f>SUM(C72:C73)</f>
        <v>122208574.68000001</v>
      </c>
      <c r="E71" s="33">
        <f>SUM(E72:E73)</f>
        <v>117767665.27</v>
      </c>
    </row>
    <row r="72" spans="1:5" x14ac:dyDescent="0.25">
      <c r="A72" s="27" t="s">
        <v>40</v>
      </c>
      <c r="B72" s="40"/>
      <c r="C72" s="34">
        <v>122208574.68000001</v>
      </c>
      <c r="E72" s="34">
        <v>117767665.27</v>
      </c>
    </row>
    <row r="73" spans="1:5" x14ac:dyDescent="0.25">
      <c r="A73" s="27" t="s">
        <v>41</v>
      </c>
      <c r="B73" s="40"/>
      <c r="C73" s="34">
        <v>0</v>
      </c>
      <c r="E73" s="34">
        <v>0</v>
      </c>
    </row>
    <row r="74" spans="1:5" x14ac:dyDescent="0.25">
      <c r="A74" s="22"/>
      <c r="B74" s="40"/>
      <c r="C74" s="36"/>
      <c r="E74" s="36"/>
    </row>
    <row r="75" spans="1:5" x14ac:dyDescent="0.25">
      <c r="A75" s="22" t="s">
        <v>14</v>
      </c>
      <c r="B75" s="40"/>
      <c r="C75" s="33">
        <f>SUM(C76:C76)</f>
        <v>15303045</v>
      </c>
      <c r="E75" s="33">
        <f>SUM(E76:E76)</f>
        <v>4440909</v>
      </c>
    </row>
    <row r="76" spans="1:5" x14ac:dyDescent="0.25">
      <c r="A76" s="1" t="s">
        <v>42</v>
      </c>
      <c r="B76" s="40"/>
      <c r="C76" s="34">
        <v>15303045</v>
      </c>
      <c r="E76" s="34">
        <v>4440909</v>
      </c>
    </row>
    <row r="77" spans="1:5" ht="13.8" thickBot="1" x14ac:dyDescent="0.3">
      <c r="A77" s="14"/>
      <c r="B77" s="40"/>
      <c r="C77" s="33"/>
      <c r="E77" s="33"/>
    </row>
    <row r="78" spans="1:5" ht="14.4" thickTop="1" thickBot="1" x14ac:dyDescent="0.3">
      <c r="A78" s="30" t="s">
        <v>15</v>
      </c>
      <c r="B78" s="29"/>
      <c r="C78" s="38">
        <f>+C45+C57</f>
        <v>167639318.68000001</v>
      </c>
      <c r="E78" s="38">
        <f>+E45+E57</f>
        <v>146773618.54999998</v>
      </c>
    </row>
    <row r="79" spans="1:5" ht="13.8" thickTop="1" x14ac:dyDescent="0.25"/>
    <row r="82" spans="1:7" x14ac:dyDescent="0.25">
      <c r="A82" s="46" t="s">
        <v>54</v>
      </c>
      <c r="B82" s="46"/>
      <c r="C82" s="46"/>
      <c r="D82" s="46"/>
      <c r="E82" s="46"/>
      <c r="F82" s="46"/>
      <c r="G82" s="46"/>
    </row>
    <row r="83" spans="1:7" ht="12.75" customHeight="1" x14ac:dyDescent="0.25">
      <c r="A83" s="23" t="s">
        <v>50</v>
      </c>
      <c r="B83" s="23"/>
      <c r="C83" s="48" t="s">
        <v>51</v>
      </c>
      <c r="D83" s="48"/>
      <c r="E83" s="48"/>
      <c r="F83" s="23"/>
      <c r="G83" s="23"/>
    </row>
  </sheetData>
  <mergeCells count="6">
    <mergeCell ref="C83:E83"/>
    <mergeCell ref="A1:F1"/>
    <mergeCell ref="A3:E3"/>
    <mergeCell ref="A4:E4"/>
    <mergeCell ref="A5:E5"/>
    <mergeCell ref="A6:E6"/>
  </mergeCells>
  <phoneticPr fontId="0" type="noConversion"/>
  <pageMargins left="0.7" right="0.7" top="0.24" bottom="0.22" header="0.13" footer="0.12"/>
  <pageSetup scale="72" orientation="portrait" horizontalDpi="360" verticalDpi="360" r:id="rId1"/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sig2.xml" Id="rId2" /><Relationship Type="http://schemas.openxmlformats.org/package/2006/relationships/digital-signature/signature" Target="sig1.xml" Id="rId1" /><Relationship Type="http://schemas.openxmlformats.org/package/2006/relationships/digital-signature/signature" Target="/_xmlsignatures/sig3.xml" Id="rId3" 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bu8tQtBo8n349v1k2VjqIBCgh0aJhwHmPHAFko18+1c=</DigestValue>
    </Reference>
    <Reference Type="http://www.w3.org/2000/09/xmldsig#Object" URI="#idOfficeObject">
      <DigestMethod Algorithm="http://www.w3.org/2001/04/xmlenc#sha256"/>
      <DigestValue>zwUWFo5VIuPKrxDfLOac8+By+3JVokIdxhRcXXZMXDw=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9N00iMmVUNOV/rcNGwm7eKXDmYFkiPquk2Kgz+dMYFs=</DigestValue>
    </Reference>
  </SignedInfo>
  <SignatureValue>mmf8cYz8u///7uMWNV1PLL1b5wh2g72+4JHbdRpgcYyiRHTuHRGjP1ujEeHNBVQ7TfnDryWS9Llp
lLs7yKWd5XGkRFHRFMG2SawFmEAWygpGbHN310IjAewDiPMyFmwPdR8hFon9N/jkaEfXIcF4R8Ud
niKCcW8z7VaH5ApmhibVl6sV7p59UacXseCEtk01YnPfLF/z4vfFIbLp8xTySIeIETCA468tYqPP
RRj+ymDb8hXEB3h2LUqy/jCHXajodkeYJhhjca8NieyGu4y0BKQmpfNkwPC34Ua1xuVPHNqXCSVA
97OWlLTzu3e4sGD2paKu5SDdfl/sJ/veO8xkmQ==</SignatureValue>
  <KeyInfo>
    <X509Data>
      <X509Certificate>MIIFtTCCBJ2gAwIBAgITFAAOVCom9wfzCEEobwABAA5UKjANBgkqhkiG9w0BAQsFADCBmTEZMBcGA1UEBRMQQ1BKLTQtMDAwLTAwNDAxNzELMAkGA1UEBhMCQ1IxJDAiBgNVBAoTG0JBTkNPIENFTlRSQUwgREUgQ09TVEEgUklDQTEiMCAGA1UECxMZRElWSVNJT04gU0lTVEVNQVMgREUgUEFHTzElMCMGA1UEAxMcQ0EgU0lOUEUgLSBQRVJTT05BIEZJU0lDQSB2MjAeFw0yMjA4MDMxNDU5NDVaFw0yNjA4MDIxNDU5NDVaMIGxMRkwFwYDVQQFExBDUEYtMDItMDY3NS0wODYzMRowGAYDVQQEExFMRURFWk1BIEJFTkFWSURFUzERMA8GA1UEKhMIQU5BWUFOQ1kxCzAJBgNVBAYTAkNSMRcwFQYDVQQKEw5QRVJTT05BIEZJU0lDQTESMBAGA1UECxMJQ0lVREFEQU5PMSswKQYDVQQDEyJBTkFZQU5DWSBMRURFWk1BIEJFTkFWSURFUyAoRklSTUEpMIIBIjANBgkqhkiG9w0BAQEFAAOCAQ8AMIIBCgKCAQEAoocT1aRXxBWuCu0VY+wwPsov6f9laghfDlrpdxWAiugPtVmlStSmnbk9JxLs/B61GCtO6qKoywF+IqG2bo2h9xwOF2T/Y0XmyN4tx6+JoZLVtzM42zfpZPS9xiko416CtccodEwFvnONijwxFb1V9rfTxAIEnNxBrLPqy7wPMheYXDq3XLf84QFR/gAihBNy5MNLB9di5vQT1Ek90MD5kkrtJWfKh6Qw+AZKbNn4qSpKJodJjm6jLCWTzmoa1CKbqvHmrEqBIhaBoJeqJD7o95TmlKmHWrP53a1TJs0IB1yqlhaQF1sVLd3bFTf87qb5ZqbQqWvCcKS9NnPiQUrmwQIDAQABo4IB2jCCAdYwHQYDVR0OBBYEFFBi5Q6GfilwOiyQtOMULmP6m2GtMB8GA1UdIwQYMBaAFF8FGEEQ3hUvOunAFqPnoWpS0TrsMGEGA1UdHwRaMFgwVqBUoFKGUGh0dHA6Ly9mZGkuc2lucGUuZmkuY3IvcmVwb3NpdG9yaW8vQ0ElMjBTSU5QRSUyMC0lMjBQRVJTT05BJTIwRklTSUNBJTIwdjIoMSkuY3JsMIGYBggrBgEFBQcBAQSBizCBiDBcBggrBgEFBQcwAoZQaHR0cDovL2ZkaS5zaW5wZS5maS5jci9yZXBvc2l0b3Jpby9DQSUyMFNJTlBFJTIwLSUyMFBFUlNPTkElMjBGSVNJQ0ElMjB2MigxKS5jcnQwKAYIKwYBBQUHMAGGHGh0dHA6Ly9vY3NwLnNpbnBlLmZpLmNyL29jc3AwDgYDVR0PAQH/BAQDAgbAMD0GCSsGAQQBgjcVBwQwMC4GJisGAQQBgjcVCIXE6luC0eM1lZEbgvmXGIaly2uBf4G50nKBnr94AgFkAgEHMBMGA1UdJQQMMAoGCCsGAQUFBwMEMBsGCSsGAQQBgjcVCgQOMAwwCgYIKwYBBQUHAwQwFQYDVR0gBA4wDDAKBghggTwBAQEBAjANBgkqhkiG9w0BAQsFAAOCAQEAHWT/cSE+lJ5PYESvzY+B+zKXoMmI7S0hdjF6Bn9LC4EX6NRS1EryQ3fjoMJX/SXjHR0h2rRiCJHLHDbGW7DFXQziszc3iyjze5N4QMhfuG1R1uPUrWFzcnQeV8EzCPKFBG46HSTrzgKfzO/uChcMgJjNB0U8SbYRGqlr/qF6TlRHkE5M8srkuvbISb0rw8Ov2f7Rftixub0jFh8w3CapsCfAfBzj6Drmbci/XiU007zDPkFXucuw5bR/FM88CCqHNlb2tz4Nnf8CurqpyexUYlGceqVZQN7ATcXDjXUENj4R/IqauijflKTqNtt1MWHyH0Fb1oh//tjYY4PnZxC7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Ybi0pEnA2Pa6l2+mkie8qF0QbUPI38bE3j05RoB5LTc=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LkiKoNFrbjuPpv4pJGij86Jru+2G0vELo4CH5hGAfpk=</DigestValue>
      </Reference>
      <Reference URI="/xl/sharedStrings.xml?ContentType=application/vnd.openxmlformats-officedocument.spreadsheetml.sharedStrings+xml">
        <DigestMethod Algorithm="http://www.w3.org/2001/04/xmlenc#sha256"/>
        <DigestValue>yvbUHrGJ+JXjCdtlWGoua8pVd6Et99FHcW6B8qYZmt0=</DigestValue>
      </Reference>
      <Reference URI="/xl/styles.xml?ContentType=application/vnd.openxmlformats-officedocument.spreadsheetml.styles+xml">
        <DigestMethod Algorithm="http://www.w3.org/2001/04/xmlenc#sha256"/>
        <DigestValue>Oi1DzYqU2lvmyENWze+VYAlnR48yJ5YWcY98yXO0S74=</DigestValue>
      </Reference>
      <Reference URI="/xl/theme/theme1.xml?ContentType=application/vnd.openxmlformats-officedocument.theme+xml">
        <DigestMethod Algorithm="http://www.w3.org/2001/04/xmlenc#sha256"/>
        <DigestValue>MSC/EYkfwclNctHK+aZVNa7gncE2d4S8pHsh2ftpRsE=</DigestValue>
      </Reference>
      <Reference URI="/xl/workbook.xml?ContentType=application/vnd.openxmlformats-officedocument.spreadsheetml.sheet.main+xml">
        <DigestMethod Algorithm="http://www.w3.org/2001/04/xmlenc#sha256"/>
        <DigestValue>ABkzU4XuTcAKTUj5EMDwWC3AhR/mGhiTlw5fzjTqFs4=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y75hdGWEq+Kh0RWqBugyc1mschNPaUIf2ECXKxDf5L4=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2026-07-16T00:54:49Z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 solicitud de la SUGESE</SignatureComments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2026-07-16T00:54:49Z</xd:SigningTime>
          <xd:SigningCertificate>
            <xd:Cert>
              <xd:CertDigest>
                <DigestMethod Algorithm="http://www.w3.org/2001/04/xmlenc#sha256"/>
                <DigestValue>vd6WZ9EqaaicsvxEX8GDyBXU0GuXVdC4OFE9vsSv15A=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446019779797767773341881747582586392192898090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Creó y aprobó este documento</xd:Description>
            </xd:CommitmentTypeId>
            <xd:AllSignedDataObjects/>
            <xd:CommitmentTypeQualifiers>
              <xd:CommitmentTypeQualifier>A solicitud de la SUGESE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NJzCCCw+gAwIBAgITSwAAAAXb/gO1NXUawwAAAAAABTANBgkqhkiG9w0BAQ0FADB9MRkwFwYDVQQFExBDUEotMi0xMDAtMDk4MzExMQswCQYDVQQGEwJDUjEPMA0GA1UEChMGTUlDSVRUMQ0wCwYDVQQLEwREQ0ZEMTMwMQYDVQQDEypDQSBQT0xJVElDQSBQRVJTT05BIEZJU0lDQSAtIENPU1RBIFJJQ0EgdjIwHhcNMTkxMjIwMjE1NDAxWhcNMjcxMjIwMjIwNDAxWjCBmTEZMBcGA1UEBRMQQ1BKLTQtMDAwLTAwNDAxNzELMAkGA1UEBhMCQ1IxJDAiBgNVBAoTG0JBTkNPIENFTlRSQUwgREUgQ09TVEEgUklDQTEiMCAGA1UECxMZRElWSVNJT04gU0lTVEVNQVMgREUgUEFHTzElMCMGA1UEAxMcQ0EgU0lOUEUgLSBQRVJTT05BIEZJU0lDQSB2MjCCASIwDQYJKoZIhvcNAQEBBQADggEPADCCAQoCggEBAPs79a3v0DTxTENn/EiPxLtGHjLTEaACg7j8gIQpw2ayZmLBpXmxIHF83NPw2Lhf72t6WqZlVog/FQzT6c13PupFuEKpgrd/3Kz+InUVCyzn2PrfEk72DDpSTs25SEgNEBe8tNBflhnWDUfJdYBmHxbiz+ax9ogui3IoZ38MkhIruPni2KxEuc93OMGCLqSg9Fh91l6NAvFPCd44bKrWt9WTn1mDpgkYMqLXvSJfmrUc39t+mYBYvmzzvhaDGiGa44c1v3UEMtLCkCZxr4JX15p6nHHrro1Ht4rYbjZE+UgsvfU3iIruGsOrOmyAPTd8ESwGnmR8cVUtjvuJAzAgB2UCAwEAAaOCCIEwggh9MBIGCSsGAQQBgjcVAQQFAgMBAAEwIwYJKwYBBAGCNxUCBBYEFOY7fUWsDL4+b/VRuCuH6tVnKOHWMB0GA1UdDgQWBBRfBRhBEN4VLzrpwBaj56FqUtE67DCCBdYGA1UdIASCBc0wggXJMIIBFAYHYIE8AQEBATCCAQcwgaYGCCsGAQUFBwICMIGZHoGWAEkAbQBwAGwAZQBtAGUAbgB0AGEAIABsAGEAIABQAG8AbABpAHQAaQBjAGEAIABkAGUAIABsAGEAIABSAGEAaQB6ACAAQwBvAHMAdABhAHIAcgBpAGMAZQBuAHMAZQAgAGQAZQAgAEMAZQByAHQAaQBmAGkAYwBhAGMAaQBvAG4AIABEAGkAZwBpAHQAYQBsACAAdgAyMCoGCCsGAQUFBwIBFh5odHRwOi8vd3d3LmZpcm1hZGlnaXRhbC5nby5jcgAwMAYIKwYBBQUHAgEWJGh0dHA6Ly93d3cubWljaXQuZ28uY3IvZmlybWFkaWdpdGFsADCCAVUGCGCBPAEBAQEBMIIBRzCB5gYIKwYBBQUHAgIwgdkegdYASQBtAHAAbABlAG0AZQBuAHQAYQAgAGwAYQAgAFAAbwBsAGkAdABpAGMAYQAgAGQAZQAgAEMAQQAgAEUAbQBpAHMAbwByAGEAIABwAGEAcgBhACAAUABlAHIAcwBvAG4AYQBzACAARgBpAHMAaQBjAGEAcwAgAHAAZQByAHQAZQBuAGUAYwBpAGUAbgB0AGUAIABhACAAbABhACAAUABLAEkAIABOAGEAYwBpAG8AbgBhAGwAIABkAGUAIABDAG8AcwB0AGEAIABSAGkAYwBhACAAdgAyMCoGCCsGAQUFBwIBFh5odHRwOi8vd3d3LmZpcm1hZGlnaXRhbC5nby5jcgAwMAYIKwYBBQUHAgEWJGh0dHA6Ly93d3cubWljaXQuZ28uY3IvZmlybWFkaWdpdGFsADCCAagGCGCBPAEBAQECMIIBmjCCATgGCCsGAQUFBwICMIIBKh6CASYASQBtAHAAbABlAG0AZQBuAHQAYQAgAGwAYQAgAFAAbwBsAGkAdABpAGMAYQAgAHAAYQByAGEAIABjAGUAcgB0AGkAZgBpAGMAYQBkAG8AIABkAGUAIABmAGkAcgBtAGEAIABkAGkAZwBpAHQAYQBsACAAZABlACAAcABlAHIAcwBvAG4AYQBzACAAZgBpAHMAaQBjAGEAcwAgACgAYwBpAHUAZABhAGQAYQBuAG8ALwByAGUAcwBpAGQAZQBuAHQAZQApACAAcABlAHIAdABlAG4AZQBjAGkAZQBuAHQAZQAgAGEAIABsAGEAIABQAEsASQAgAE4AYQBjAGkAbwBuAGEAbAAgAGQAZQAgAEMAbwBzAHQAYQAgAFIAaQBjAGEAIAB2ADIwKgYIKwYBBQUHAgEWHmh0dHA6Ly93d3cuZmlybWFkaWdpdGFsLmdvLmNyADAwBggrBgEFBQcCARYkaHR0cDovL3d3dy5taWNpdC5nby5jci9maXJtYWRpZ2l0YWwAMIIBqAYIYIE8AQEBAQMwggGaMIIBOAYIKwYBBQUHAgIwggEqHoIBJgBJAG0AcABsAGUAbQBlAG4AdABhACAAbABhACAAUABvAGwAaQB0AGkAYwBhACAAcABhAHIAYQAgAGMAZQByAHQAaQBmAGkAYwBhAGQAbwAgAGQAZQAgAGEAdQB0AGUAbgB0AGkAYwBhAGMAaQBvAG4AIABkAGUAIABwAGUAcgBzAG8AbgBhAHMAIABmAGkAcwBpAGMAYQBzACAAKABjAGkAdQBkAGEAZABhAG4AbwAvAHIAZQBzAGkAZABlAG4AdABlACkAIABwAGUAcgB0AGUAbgBlAGMAaQBlAG4AdABlACAAYQAgAGwAYQAgAFAASwBJACAATgBhAGMAaQBvAG4AYQBsACAAZABlACAAQwBvAHMAdABhACAAUgBpAGMAYQAgAHYAMjAqBggrBgEFBQcCARYeaHR0cDovL3d3dy5maXJtYWRpZ2l0YWwuZ28uY3IAMDAGCCsGAQUFBwIBFiRodHRwOi8vd3d3Lm1pY2l0LmdvLmNyL2Zpcm1hZGlnaXRhbAA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T3K7mmQqxoC5unYq2HAmupjYoVBoteb52nCmG5c9LLuUiCuLTFIrd18m1zcYwx8Jc/e4bAJ52U9G1U0QGT/jq66JTlMXoEQjN/fs1J5uri5mKAourLjUyp/ieiCHAOgk1oQW1gV7YauqJDHkNM4mXdSW7aymQyZ8UgekILH5fgX9bCEP/uxfxyAxVnBABb+WEsjSnNHnRkwW2PjiSJ93+9xtj5OXfux+GqqtmArmpsUYw/tZClOQjt6YLuiokNpK+ZOyTTcyDSZ9LMnW90Lgsmp8Bkq5pRwmtzX+UPRxLjaRiOQMXbC8a4UQYtz6G/8PPrPDivg/Nj6qVAIawdbVwiVCkFbHgGFFhgyS3R2gLK6Dsa4m6vDzdRhkB7GmnVr0x4wNT8xmpuc/edVVSZlK76Kt/DVt8DGR8tZlK1ZVU4b1v84UWcbVyEhtcfCI1V/a9GQzEL0IAi2OwNmWiQwMIBVl59FPqyUNXT1k2B0GMu6Z7VHnNwGvurvZ75pcv2oj22xnGQmY0l+kMXmBS7LCeBZ4Rrqab0bvbD+9wmno3rFDBpOGsFG1ue6E4uzKCGwheroOtznjEU53/Q5mjBtar9fn5a2i9QvPMHxuiNt1Ey9wRgrHukRd5e2ZWYWZbebOXc+qmQoou0VAwhW7+/RClDSRmOZ62nh9q2UEeh0rIi8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A8za/Px7TYZDw3J6Pk3ffM3x+FQ5dTCsaxeny4/rfWcCBC/DDsoYDzIwMjYwNzE2MDA1NDU4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E2MDA1NDU4WjAvBgkqhkiG9w0BCQQxIgQgdtUWuLReudbGvZYp0fGRrFKTvyWZTK1uxg8I0gIRK8kwNwYLKoZIhvcNAQkQAi8xKDAmMCQwIgQgrKszXYj6Q2nTJpWV/NZakemXG2IrBO983WoSsYOW808wDQYJKoZIhvcNAQEBBQAEggEAw01h+EhXp09SXgjH/Zo0UESmrJ3le63jfOgKEfJLetIiVrGj4bA7v4Hjv0K9ZvIUVSv8UNwQMo4K6yoIskPRdDObSBA7/17av3CBEnzxn30eGZC17fkFaJYPPewP8z0JN56/dT9ub8lF1CHamcEUHXC18rR7jVMdHyxd/wIuEjW9yIFv4zGzZoZOX36c4LEQjxLvehmt+tFm15YI32+g3/fEX8JNlfcbHOP+ebKCZEI2DeJQlMtGziAfSl4SLzoO0baMAp5liXf8wHhGXzNzHIwIKG68N/eHWjZvatEobWCzjFPMEDBjVW5yGFlemsuaDMLfAcU0fH2YyCXBMd0h4g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WOB/2K5+bJEAragXITImcX8hI8jSPQeKC9dYvr/WcaU=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1672555889920220192711854395991189670244384773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OCSPRefs>
              <xd:OCSPRef>
                <xd:OCSPIdentifier>
                  <xd:ResponderID>
                    <xd:ByKey>PQFI6xioJMKB++sV5tzcF3hF1XM=</xd:ByKey>
                  </xd:ResponderID>
                  <xd:ProducedAt>2026-07-16T00:52:10Z</xd:ProducedAt>
                </xd:OCSPIdentifier>
                <xd:DigestAlgAndValue>
                  <DigestMethod Algorithm="http://www.w3.org/2001/04/xmlenc#sha256"/>
                  <DigestValue>mfHo05bLbrw4zMhqppekxzVk5YxtBQaJ83bgc58S/9E=</DigestValue>
                </xd:DigestAlgAndValue>
              </xd:OCSPRef>
            </xd:OCSPRefs>
            <xd:CRLRefs>
              <xd:CRLRef>
                <xd:DigestAlgAndValue>
                  <DigestMethod Algorithm="http://www.w3.org/2001/04/xmlenc#sha256"/>
                  <DigestValue>YA/HoZn4Eq8lAcMlTXUazbonXAFOlnXV9nRewS8SIzM=</DigestValue>
                </xd:DigestAlgAndValue>
                <xd:CRLIdentifier>
                  <xd:Issuer>CN=CA POLITICA PERSONA FISICA - COSTA RICA v2, OU=DCFD, O=MICITT, C=CR, SERIALNUMBER=CPJ-2-100-098311</xd:Issuer>
                  <xd:IssueTime>2026-05-15T15:09:53Z</xd:IssueTime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CN=CA RAIZ NACIONAL - COSTA RICA v2, C=CR, O=MICITT, OU=DCFD, SERIALNUMBER=CPJ-2-100-098311</xd:Issuer>
                  <xd:IssueTime>2026-06-23T17:17:40Z</xd:IssueTime>
                </xd:CRLIdentifier>
              </xd:CRLRef>
            </xd:CRLRefs>
          </xd:CompleteRevocationRefs>
          <xd:RevocationValues>
            <xd:OCSPValues>
              <xd:EncapsulatedOCSPValue>MIIGiwoBAKCCBoQwggaABgkrBgEFBQcwAQEEggZxMIIGbTCBxaIWBBQ9AUjrGKgkwoH76xXm3NwXeEXVcxgPMjAyNjA3MTYwMDUyMTBaMIGZMIGWMEwwCQYFKw4DAhoFAAQUzgxHzN03kqP+e9oD7BphnZQwSGIEFF8FGEEQ3hUvOunAFqPnoWpS0TrsAhMUAA5UKib3B/MIQShvAAEADlQqgAAYDzIwMjYwNzE2MDAxMDA1WqARGA8yMDI2MDcxNzEyMzAwNVqhIDAeMBwGCSsGAQQBgjcVBAQPFw0yNjA3MTcwMDIwMDVaMA0GCSqGSIb3DQEBCwUAA4IBAQAoSHQ5yZDKF+aGhB/76XFPEIWki6WhXwgt/9O1goqzpZdPd0IR8KeyfS1EQl+W7ASy5GHMlx7MlBScKZ2Svn5Zah42cSpcqOfOawxY2ldDlyaaQjrktoj1S4fZsYrm64nkQAL0FN83BwHvp6Z14RJxnAG0rV9tMxjeqMxNwlT8qVkrj1a6ETPrFIUgKR8LYUPEDRbQYgPG/Btk/PuqHujaRDxllAKDZGMUoDrmCSSCWzIbJ7sVT9zdRSRhfAlPWxyUJq/hIGBXFvHABZyRUY131JoohxRcT0/JNNNLQBy5flF2vVabG+NqjtUe1WEvawrTEpvhvOqNLxFDoJXALVseoIIEjTCCBIkwggSFMIIDbaADAgECAhMUAB4xpff7M0SLWhpAAAMAHjGlMA0GCSqGSIb3DQEBCwUAMIGZMRkwFwYDVQQFExBDUEotNC0wMDAtMDA0MDE3MQswCQYDVQQGEwJDUjEkMCIGA1UEChMbQkFOQ08gQ0VOVFJBTCBERSBDT1NUQSBSSUNBMSIwIAYDVQQLExlESVZJU0lPTiBTSVNURU1BUyBERSBQQUdPMSUwIwYDVQQDExxDQSBTSU5QRSAtIFBFUlNPTkEgRklTSUNBIHYyMB4XDTI2MDcxMTEyMzU1MFoXDTI2MDcyNTEyMzU1MFowGjEYMBYGA1UEAxMPUE9SVkVOSVIuZmRpLmNyMIIBIjANBgkqhkiG9w0BAQEFAAOCAQ8AMIIBCgKCAQEAgHPi/tj5p2eraK7CceRoSuj73MZKaFRM/l03ew8FuV3RaJR/7CzHUyQrOBNLyDZsMRVmDvfGWSAb8Cutk1o2+G7SA90L+cZx6xKaPZNzYlPGONh4R+ASRUWFPAWQmpGGHsRcgcc6BUAWK082oFRs/yGQHvsneWY6p3PNPre9qBhTMbwF/pMxWF2+ryjnagN2QYM3jabjKQDTTOPRb0WXtHFhI+Y464HtDirA2pwmcuiJ9PfZTtiwsYpRjCDrzz66xSIKDWGQKTM7D/UkjLOseEW0+ApmrQdFHJgnE1WUFylR2y31+XHrr+o/Ja4otOEVsV5ozStYR/pCIRQm7NKa/wIDAQABo4IBQjCCAT4wPQYJKwYBBAGCNxUHBDAwLgYmKwYBBAGCNxUIhcTqW4LR4zWVkRuC+ZcYhqXLa4F/g/b8d4G48TMCAWQCAQcwEwYDVR0lBAwwCgYIKwYBBQUHAwkwDgYDVR0PAQH/BAQDAgeAMBsGCSsGAQQBgjcVCgQOMAwwCgYIKwYBBQUHAwkwDwYJKwYBBQUHMAEFBAIFADAfBgNVHSMEGDAWgBRfBRhBEN4VLzrpwBaj56FqUtE67DAdBgNVHQ4EFgQUPQFI6xioJMKB++sV5tzcF3hF1XMwGgYDVR0RBBMwEYIPUE9SVkVOSVIuZmRpLmNyME4GCSsGAQQBgjcZAgRBMD+gPQYKKwYBBAGCNxkCAaAvBC1TLTEtNS0yMS0zMjM5NTUwODc4LTc1Mzc5OTczOS0xNzU2NjAxNTAzLTExMDcwDQYJKoZIhvcNAQELBQADggEBAGyjeaBCUp30fX+Kqk/hifqPo1jRV89dmJDo8OusrVCdPDK1XcsaKzkOsiZ/MzsaPfB2gBOa+iQ32H10dqwvJg7ROxXL4BMQCGxzOjI8JLmE4FQB5OMEOkGrgLOGDhtTcDQTPuppUE+5Gv/I9gRWTMZJDVpkTozlJPV7narPmIqRsxFFrdcX3PDzDUUQvcEGedEpIiVWGyZi6dwz/qgnB/jhXuGQpaoGHjHpZb7R/JblP7sbX5XBb0aSEUC2m2mLv/MkdDQUdKSLn3Uv3nJLg8ir1ptYRKYDRFEMXUHLpvkQgusuliUlmb4AH7BtOluQfgW9w4t5d2oMLhVwkl3tZqA=</xd:EncapsulatedOCSPValue>
            </xd:OCSP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1MTUxNTA5NTNaFw0yNjA3MTYwMzI5NTNaoF8wXTAfBgNVHSMEGDAWgBRonWk2y4Rue+qTYRn/WDAd1f9cyzAQBgkrBgEEAYI3FQEEAwIBADAKBgNVHRQEAwIBSjAcBgkrBgEEAYI3FQQEDxcNMjYwNzE1MTUxOTUzWjANBgkqhkiG9w0BAQ0FAAOCAgEATH1EeeVeE5WPwB+ya1c62/YnG3+tEec/3ydGhoMqeyty5vhtAT1kdBHA0Fq43oF8prxBNBYkySOas7zYEiNy1xPMkTlS1wISy6jkzQxvhvOZysD7qvwNQiBZYSUdh4y1TRzPNtKe40eHqc/234p3NVoqMmtdQu1h+jV0OY+M6CJKVY8C7v43dp/PHbXosUS62O/chIP1EDrCovs2UE02iOhPnRmeh2zqsFulcilh0Fgrdy0lDWynRyQsrRPTFjdjgVe4dRmhHrUeLCyVB6J5kxvQD7FGlYhshZAdLt/4x+1AqguQ48wzF7Anens5Bs2MOdi398VsHYwtBXuXZlceUoXeeLj5kXMyb+KPEFa/IpAjqdIt3xta3UVaHVD4+yqp55UOD2H5m73hDxP6DkCRiI6kbimJvp1soUWNXcZ5/skF9lv5dXxHB3jZi86M6KKjK92YwJEMWCXuQTMQOGoVpEXU8Y91IcsgTRnv1j+BsWZtV2UfKS97Xl5i+4ljBcE6N1iEP8jvoEiMxnM4nNpQgBrtYSJmK5fZVKn5Diz1VfQCKpGI53t6COdm+6dVpZgEDc7XBrh6epM/WJPcbEqTPgWd5etT3ZiEPbVQuIYsN1FsLyqoHcu5mS68Yvn9JuRi2Lw1WXkRKQ4XmCGV+9Km8dVaJp8v/kG1FN9InQodt0w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BKBkBGIwYAIBAQYIYIE8AQEBAQUwMTANBglghkgBZQMEAgEFAAQgPljaBuJOFK93LlYH6Wz7J6KeeFHW9j/UeKviwwWyORsCBC/DDssYDzIwMjYwNzE2MDA1NDU4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E2MDA1NDU4WjAvBgkqhkiG9w0BCQQxIgQgv8JJX0sO+nSDqvaL8TdEF1EIJXiYQ3UWGRnDwSfu/5AwNwYLKoZIhvcNAQkQAi8xKDAmMCQwIgQgrKszXYj6Q2nTJpWV/NZakemXG2IrBO983WoSsYOW808wDQYJKoZIhvcNAQEBBQAEggEAl+jo14dkh3T4ql/PWySzGkxdX12x4Hv+2U2MXzysE/VtznOr6mhij9un0H9mGTyA2KSCLETNZ5ZM8hznmi3SZL6ma/Tc1ByHrsSrScYrzq2ME2ruEtDSir3krKMfLapW2SQmiz/W6ptWTgKjMnqJrMFPgb5bqqfm/hOqdWmBtz7kSg9J0O+vXpudgnxX4zwV+Mm7sqJEdLzhTxvKj/i2n4zroKrJbcED+XF3V2s/FPERLodzRtTRRt6vJ9AdMkc62K8Obx/qVdG3IvB0C37ANTpQVG21CjWDZKDAM+j/q/PXHCLcox8K56CJ2Vk74AI19Kcah0Gswg64oLzdcCD1zg==</xd:EncapsulatedTimeStamp>
          </xd:SigAndRefsTimeStamp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pbDuvXjDbkMMG7tyBLT6AnIPmTjAxPHIRJ3weYU9Zy0=</DigestValue>
    </Reference>
    <Reference Type="http://www.w3.org/2000/09/xmldsig#Object" URI="#idOfficeObject">
      <DigestMethod Algorithm="http://www.w3.org/2001/04/xmlenc#sha256"/>
      <DigestValue>j02lPA8zyglwuH1fSoW3Ju/NhhQyDK3mscLx133LHgs=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Z+H0vnaCIyExmU5ubtXKA7skhIicOsqwUB585Yk/8UQ=</DigestValue>
    </Reference>
  </SignedInfo>
  <SignatureValue>MrOothkhTdYuHRwOUONUy86znf8Yhm25WMAMNfdbj6IKbHVdYiMF9YLShzUqHpQnekQb0xFRHbmd
Ue/pFpu/z0c5UpPfun9Aiyr5F+F+VbOGQnwr+VLCKMXjtGepQ5BvczXlo68tkBe0Rw635WenzWeQ
sJbEsQ5yUsvfqZXsCfDThzWJ98cUHZjdBWev+241vrxbaTctDbt0LBnoO9YOLKQ5W3HPytvXlIN3
4A0FcCGLYc+ohGsaJdrSp2oIqHy/Pk0BbXRYGqA3DIAi+BQuZnzYToS5sfPSglIJapkGG1OZQk5w
rM2hu2f9hZtDiqDUlOl9ZcOWZkzEXwCtYIJQkw==</SignatureValue>
  <KeyInfo>
    <X509Data>
      <X509Certificate>MIIFtzCCBJ+gAwIBAgITFAAb7ncYupzEzU11dAACABvudzANBgkqhkiG9w0BAQsFADCBmTEZMBcGA1UEBRMQQ1BKLTQtMDAwLTAwNDAxNzELMAkGA1UEBhMCQ1IxJDAiBgNVBAoTG0JBTkNPIENFTlRSQUwgREUgQ09TVEEgUklDQTEiMCAGA1UECxMZRElWSVNJT04gU0lTVEVNQVMgREUgUEFHTzElMCMGA1UEAxMcQ0EgU0lOUEUgLSBQRVJTT05BIEZJU0lDQSB2MjAeFw0yNjAyMTMxNDIyMDdaFw0zMDAyMTIxNDIyMDdaMIGzMRkwFwYDVQQFExBDUEYtMDEtMDQ2NS0wMDAyMRYwFAYDVQQEDA1TQUxBUyBaVcORSUdBMRYwFAYDVQQqEw1FREdBUiBBTlRPTklPMQswCQYDVQQGEwJDUjEXMBUGA1UEChMOUEVSU09OQSBGSVNJQ0ExEjAQBgNVBAsTCUNJVURBREFOTzEsMCoGA1UEAwwjRURHQVIgQU5UT05JTyBTQUxBUyBaVcORSUdBIChGSVJNQSkwggEiMA0GCSqGSIb3DQEBAQUAA4IBDwAwggEKAoIBAQCcLQNlddFhWEHvTOFlzWXm9JNnoUcy0hRDkkebgvAwQMBUCTXjEnBrGyA9Dy4ynv9sTE7SMrEes0pRGWwknQLWSwBraY9Azm99O6qWaElrZmc0pVVUjGlypIwIPoNEW97RoLwkN7w0gH8WZSEwnBlwI7UPsOx0K2oQlilKV8bc1omXby6KSK4DeHjcqvIM0xagL3wAGzYZ2ui2VC9zHwoqHLcai1jE3hHgtWg/t4kGWPk8SqWDl1W2xM0c+CwyrFH8xydbs7kLAUglOVihW+39KOneUKUWiW5+QLY718DZj7EOyTxj+8cn3qqss65qcToXjXR8YDWsynMP0AWNeTTlAgMBAAGjggHaMIIB1jAdBgNVHQ4EFgQU4ddVp0FPskD/Iv/prKdUjLLiQHowHwYDVR0jBBgwFoAUCUj/m1QCNt0wpG+z4i+J/l93ypkwYQYDVR0fBFowWDBWoFSgUoZQaHR0cDovL2ZkaS5zaW5wZS5maS5jci9yZXBvc2l0b3Jpby9DQSUyMFNJTlBFJTIwLSUyMFBFUlNPTkElMjBGSVNJQ0ElMjB2MigyKS5jcmwwgZgGCCsGAQUFBwEBBIGLMIGIMFwGCCsGAQUFBzAChlBodHRwOi8vZmRpLnNpbnBlLmZpLmNyL3JlcG9zaXRvcmlvL0NBJTIwU0lOUEUlMjAtJTIwUEVSU09OQSUyMEZJU0lDQSUyMHYyKDIpLmNydDAoBggrBgEFBQcwAYYcaHR0cDovL29jc3Auc2lucGUuZmkuY3Ivb2NzcDAOBgNVHQ8BAf8EBAMCBsAwPQYJKwYBBAGCNxUHBDAwLgYmKwYBBAGCNxUIhcTqW4LR4zWVkRuC+ZcYhqXLa4F/gbnScoGev3gCAWQCAQcwEwYDVR0lBAwwCgYIKwYBBQUHAwQwGwYJKwYBBAGCNxUKBA4wDDAKBggrBgEFBQcDBDAVBgNVHSAEDjAMMAoGCGCBPAEBAQECMA0GCSqGSIb3DQEBCwUAA4IBAQBL/MlUgGNGsFYxovmqIhsvnks9OkJJr3GIzFceFX62Micvm1tHx2g7aHaZ/KMjaX6T3fOIVkW52bhwme0w80Wj8eu/yzIDP39ku0IVhAZQgNn9YX+jD4XXAC6fSJvl3Za4ItTIPUdeDbN6OqzqT16KjXUysvrlhkgIhRSfSnTX9c1dSs2j+fZ2Lggdelv79H6QR3zBj6DBzxwwhJdh5TIYbrcnCdt5nZKGvLUe1bNZ7sJ7mVv9S8q392gEgHpAY/HumkiZOEl9IIFXqT3nK0YuXfjh5+l01YcvRLZRzI5iAAp930CR79poBdapr9mALRcEeqCSeStxFQp8NJRTM7xU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Ybi0pEnA2Pa6l2+mkie8qF0QbUPI38bE3j05RoB5LTc=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LkiKoNFrbjuPpv4pJGij86Jru+2G0vELo4CH5hGAfpk=</DigestValue>
      </Reference>
      <Reference URI="/xl/sharedStrings.xml?ContentType=application/vnd.openxmlformats-officedocument.spreadsheetml.sharedStrings+xml">
        <DigestMethod Algorithm="http://www.w3.org/2001/04/xmlenc#sha256"/>
        <DigestValue>yvbUHrGJ+JXjCdtlWGoua8pVd6Et99FHcW6B8qYZmt0=</DigestValue>
      </Reference>
      <Reference URI="/xl/styles.xml?ContentType=application/vnd.openxmlformats-officedocument.spreadsheetml.styles+xml">
        <DigestMethod Algorithm="http://www.w3.org/2001/04/xmlenc#sha256"/>
        <DigestValue>Oi1DzYqU2lvmyENWze+VYAlnR48yJ5YWcY98yXO0S74=</DigestValue>
      </Reference>
      <Reference URI="/xl/theme/theme1.xml?ContentType=application/vnd.openxmlformats-officedocument.theme+xml">
        <DigestMethod Algorithm="http://www.w3.org/2001/04/xmlenc#sha256"/>
        <DigestValue>MSC/EYkfwclNctHK+aZVNa7gncE2d4S8pHsh2ftpRsE=</DigestValue>
      </Reference>
      <Reference URI="/xl/workbook.xml?ContentType=application/vnd.openxmlformats-officedocument.spreadsheetml.sheet.main+xml">
        <DigestMethod Algorithm="http://www.w3.org/2001/04/xmlenc#sha256"/>
        <DigestValue>ABkzU4XuTcAKTUj5EMDwWC3AhR/mGhiTlw5fzjTqFs4=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y75hdGWEq+Kh0RWqBugyc1mschNPaUIf2ECXKxDf5L4=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2026-07-20T22:06:14Z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 SOLICITUD DE SUGESE</SignatureComments>
          <WindowsVersion>10.0</WindowsVersion>
          <OfficeVersion>16.0.14334/22</OfficeVersion>
          <ApplicationVersion>16.0.14334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2026-07-20T22:06:14Z</xd:SigningTime>
          <xd:SigningCertificate>
            <xd:Cert>
              <xd:CertDigest>
                <DigestMethod Algorithm="http://www.w3.org/2001/04/xmlenc#sha256"/>
                <DigestValue>6dahGEbCnytOju/c0NJzA8RuHPPGxlmEjHaPxwREJnQ=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446024408569167213931145915491514031506452087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Aprobó este documento</xd:Description>
            </xd:CommitmentTypeId>
            <xd:AllSignedDataObjects/>
            <xd:CommitmentTypeQualifiers>
              <xd:CommitmentTypeQualifier>A SOLICITUD DE SUGESE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</xd:UnsignedSignatureProperties>
      </xd:Un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w525g3BRjJV+tk2MT56UBatfIQKVyVwFUPhKlv63fEU=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/oWLF4xiLYog88hyLF7brBEH3YmQ5Z73pRnxrdF8qaw=</DigestValue>
    </Reference>
  </SignedInfo>
  <SignatureValue>d4TaL9xZvJ7hFZ3drOvf3aV3w8qmgF30MO2713IpddYfTJB5S3UF54pH/JJYgXsjnVfHaJwl3Lwdq86J2VIztTHGZq3CnBzHP9h+jspGOuM4vPhqCd4JtnzpV3evulCNcjQPuB61scPTAwunmPJ2KWZLFSJFbtxxdz8N+82KHm+4mLlQHSYS7JSsa3dX3UbqL6UQhmwQMaBnNSWHF3PyxjOhRv3+5XB0ywjQ7m0OHy25cEc0+bOiZsJienCtqOt3Lnd6Fyc7vBG2lfY9tn/cOpon5mnwiF/7J4YxG0kCmkNMnowvh7F1Icy8CDg0HD9TlRFHah0PqRp05ob0N0qtbw==</SignatureValue>
  <KeyInfo>
    <X509Data>
      <X509Certificate>MIIFtzCCBJ+gAwIBAgITFAAb7ncYupzEzU11dAACABvudzANBgkqhkiG9w0BAQsFADCBmTEZMBcGA1UEBRMQQ1BKLTQtMDAwLTAwNDAxNzELMAkGA1UEBhMCQ1IxJDAiBgNVBAoTG0JBTkNPIENFTlRSQUwgREUgQ09TVEEgUklDQTEiMCAGA1UECxMZRElWSVNJT04gU0lTVEVNQVMgREUgUEFHTzElMCMGA1UEAxMcQ0EgU0lOUEUgLSBQRVJTT05BIEZJU0lDQSB2MjAeFw0yNjAyMTMxNDIyMDdaFw0zMDAyMTIxNDIyMDdaMIGzMRkwFwYDVQQFExBDUEYtMDEtMDQ2NS0wMDAyMRYwFAYDVQQEDA1TQUxBUyBaVcORSUdBMRYwFAYDVQQqEw1FREdBUiBBTlRPTklPMQswCQYDVQQGEwJDUjEXMBUGA1UEChMOUEVSU09OQSBGSVNJQ0ExEjAQBgNVBAsTCUNJVURBREFOTzEsMCoGA1UEAwwjRURHQVIgQU5UT05JTyBTQUxBUyBaVcORSUdBIChGSVJNQSkwggEiMA0GCSqGSIb3DQEBAQUAA4IBDwAwggEKAoIBAQCcLQNlddFhWEHvTOFlzWXm9JNnoUcy0hRDkkebgvAwQMBUCTXjEnBrGyA9Dy4ynv9sTE7SMrEes0pRGWwknQLWSwBraY9Azm99O6qWaElrZmc0pVVUjGlypIwIPoNEW97RoLwkN7w0gH8WZSEwnBlwI7UPsOx0K2oQlilKV8bc1omXby6KSK4DeHjcqvIM0xagL3wAGzYZ2ui2VC9zHwoqHLcai1jE3hHgtWg/t4kGWPk8SqWDl1W2xM0c+CwyrFH8xydbs7kLAUglOVihW+39KOneUKUWiW5+QLY718DZj7EOyTxj+8cn3qqss65qcToXjXR8YDWsynMP0AWNeTTlAgMBAAGjggHaMIIB1jAdBgNVHQ4EFgQU4ddVp0FPskD/Iv/prKdUjLLiQHowHwYDVR0jBBgwFoAUCUj/m1QCNt0wpG+z4i+J/l93ypkwYQYDVR0fBFowWDBWoFSgUoZQaHR0cDovL2ZkaS5zaW5wZS5maS5jci9yZXBvc2l0b3Jpby9DQSUyMFNJTlBFJTIwLSUyMFBFUlNPTkElMjBGSVNJQ0ElMjB2MigyKS5jcmwwgZgGCCsGAQUFBwEBBIGLMIGIMFwGCCsGAQUFBzAChlBodHRwOi8vZmRpLnNpbnBlLmZpLmNyL3JlcG9zaXRvcmlvL0NBJTIwU0lOUEUlMjAtJTIwUEVSU09OQSUyMEZJU0lDQSUyMHYyKDIpLmNydDAoBggrBgEFBQcwAYYcaHR0cDovL29jc3Auc2lucGUuZmkuY3Ivb2NzcDAOBgNVHQ8BAf8EBAMCBsAwPQYJKwYBBAGCNxUHBDAwLgYmKwYBBAGCNxUIhcTqW4LR4zWVkRuC+ZcYhqXLa4F/gbnScoGev3gCAWQCAQcwEwYDVR0lBAwwCgYIKwYBBQUHAwQwGwYJKwYBBAGCNxUKBA4wDDAKBggrBgEFBQcDBDAVBgNVHSAEDjAMMAoGCGCBPAEBAQECMA0GCSqGSIb3DQEBCwUAA4IBAQBL/MlUgGNGsFYxovmqIhsvnks9OkJJr3GIzFceFX62Micvm1tHx2g7aHaZ/KMjaX6T3fOIVkW52bhwme0w80Wj8eu/yzIDP39ku0IVhAZQgNn9YX+jD4XXAC6fSJvl3Za4ItTIPUdeDbN6OqzqT16KjXUysvrlhkgIhRSfSnTX9c1dSs2j+fZ2Lggdelv79H6QR3zBj6DBzxwwhJdh5TIYbrcnCdt5nZKGvLUe1bNZ7sJ7mVv9S8q392gEgHpAY/HumkiZOEl9IIFXqT3nK0YuXfjh5+l01YcvRLZRzI5iAAp930CR79poBdapr9mALRcEeqCSeStxFQp8NJRTM7xU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book.xml?ContentType=application/vnd.openxmlformats-officedocument.spreadsheetml.sheet.main+xml">
        <DigestMethod Algorithm="http://www.w3.org/2001/04/xmlenc#sha256"/>
        <DigestValue>ABkzU4XuTcAKTUj5EMDwWC3AhR/mGhiTlw5fzjTqFs4=</DigestValue>
      </Reference>
      <Reference URI="/xl/styles.xml?ContentType=application/vnd.openxmlformats-officedocument.spreadsheetml.styles+xml">
        <DigestMethod Algorithm="http://www.w3.org/2001/04/xmlenc#sha256"/>
        <DigestValue>Oi1DzYqU2lvmyENWze+VYAlnR48yJ5YWcY98yXO0S74=</DigestValue>
      </Reference>
      <Reference URI="/xl/theme/theme1.xml?ContentType=application/vnd.openxmlformats-officedocument.theme+xml">
        <DigestMethod Algorithm="http://www.w3.org/2001/04/xmlenc#sha256"/>
        <DigestValue>MSC/EYkfwclNctHK+aZVNa7gncE2d4S8pHsh2ftpRsE=</DigestValue>
      </Reference>
      <Reference URI="/xl/worksheets/sheet1.xml?ContentType=application/vnd.openxmlformats-officedocument.spreadsheetml.worksheet+xml">
        <DigestMethod Algorithm="http://www.w3.org/2001/04/xmlenc#sha256"/>
        <DigestValue>y75hdGWEq+Kh0RWqBugyc1mschNPaUIf2ECXKxDf5L4=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LkiKoNFrbjuPpv4pJGij86Jru+2G0vELo4CH5hGAfpk=</DigestValue>
      </Reference>
      <Reference URI="/xl/calcChain.xml?ContentType=application/vnd.openxmlformats-officedocument.spreadsheetml.calcChain+xml">
        <DigestMethod Algorithm="http://www.w3.org/2001/04/xmlenc#sha256"/>
        <DigestValue>Ybi0pEnA2Pa6l2+mkie8qF0QbUPI38bE3j05RoB5LTc=</DigestValue>
      </Reference>
      <Reference URI="/xl/sharedStrings.xml?ContentType=application/vnd.openxmlformats-officedocument.spreadsheetml.sharedStrings+xml">
        <DigestMethod Algorithm="http://www.w3.org/2001/04/xmlenc#sha256"/>
        <DigestValue>yvbUHrGJ+JXjCdtlWGoua8pVd6Et99FHcW6B8qYZmt0=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2026-07-20T22:08:57Z</mdssi:Value>
        </mdssi:SignatureTime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2026-07-20T22:08:57Z</xd:SigningTime>
          <xd:SigningCertificate>
            <xd:Cert>
              <xd:CertDigest>
                <DigestMethod Algorithm="http://www.w3.org/2001/04/xmlenc#sha256"/>
                <DigestValue>6dahGEbCnytOju/c0NJzA8RuHPPGxlmEjHaPxwREJnQ=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446024408569167213931145915491514031506452087</X509SerialNumber>
              </xd:IssuerSerial>
            </xd:Cert>
          </xd:SigningCertificate>
        </xd:SignedSignature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skwVcFqZW0bjNKMqEIsz6Ix6eTmN+eGR2OQtixj9fGcCBC/jbuEYDzIwMjYwNzIwMjIwOTAx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NzIwMjIwOTAxWjAvBgkqhkiG9w0BCQQxIgQgs9LhgFBaLZbqP7liYrLD2Yj1WRw/mZFS9+xZIMZ+5gQwNwYLKoZIhvcNAQkQAi8xKDAmMCQwIgQgrKszXYj6Q2nTJpWV/NZakemXG2IrBO983WoSsYOW808wDQYJKoZIhvcNAQEBBQAEggEAPVcMrD/YSUv80wPfgoxjIYGieP3MEOS/tbLYN85q8UwCJVDAgCcE7X7Z1cmcEe1nV6wn6rPPld8AtZ63bwshGw083AbqBhEZfr9qpA1mBPz5UTDWXuiNVc5afNg779WVDE6k/LOuO1whbXoQbbmwZdsEykIvG3r33Gjsj3gIAPeoBL2YcxJfBn+ccTQETUzUP1/+ZftyTM+zJdX/0Z02KHbwvjmtzBLxLU6qoHWE43VsdOg09BYdSiR7ieiUqvLlUa0db3IiyS9Y73BQ33+KhQJFXyvCWOZZla87eUSHc79rp0R58EccTVXIZNrOczNho56flVxZXFysbOofCTsQ5w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OtPATwbgzMPtjxy6d38e2YWwmt/86c/BixjKH5Ud+e0=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1672555889926151746583134727032974558336385031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CRLRefs>
              <xd:CRLRef>
                <xd:DigestAlgAndValue>
                  <DigestMethod Algorithm="http://www.w3.org/2001/04/xmlenc#sha256"/>
                  <DigestValue>s0SWgW8Bky3p44LVk0N3Ziubdf++YtZw+JLhgYPuKlw=</DigestValue>
                </xd:DigestAlgAndValue>
                <xd:CRLIdentifier>
                  <xd:Issuer>SERIALNUMBER=CPJ-2-100-098311,C=CR,O=MICITT,OU=DCFD,CN=CA POLITICA PERSONA FISICA - COSTA RICA v2</xd:Issuer>
                  <xd:IssueTime>2026-06-23T16:29:27Z</xd:IssueTime>
                  <xd:Number>75</xd:Number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SERIALNUMBER=CPJ-2-100-098311,OU=DCFD,O=MICITT,C=CR,CN=CA RAIZ NACIONAL - COSTA RICA v2</xd:Issuer>
                  <xd:IssueTime>2026-06-23T17:17:40Z</xd:IssueTime>
                  <xd:Number>40</xd:Number>
                </xd:CRLIdentifier>
              </xd:CRLRef>
            </xd:CRLRefs>
            <xd:OCSPRefs>
              <xd:OCSPRef>
                <xd:OCSPIdentifier>
                  <xd:ResponderID>
                    <xd:ByKey>j96JS5R65qn/3wzLQdTzF9X9SKk=</xd:ByKey>
                  </xd:ResponderID>
                  <xd:ProducedAt>2026-07-20T22:09:01Z</xd:ProducedAt>
                </xd:OCSPIdentifier>
                <xd:DigestAlgAndValue>
                  <DigestMethod Algorithm="http://www.w3.org/2001/04/xmlenc#sha256"/>
                  <DigestValue>5FkkIkbADfeP2Ed0te3nNzfPYkqqBlGQSYab+5FJRjs=</DigestValue>
                </xd:DigestAlgAndValue>
              </xd:OCSPRef>
            </xd:OCSPRefs>
          </xd:CompleteRevocationRefs>
          <xd:Revocation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2MjMxNjI5MjdaFw0yNjA4MjQwNDQ5MjdaoF8wXTAfBgNVHSMEGDAWgBRonWk2y4Rue+qTYRn/WDAd1f9cyzAQBgkrBgEEAYI3FQEEAwIBADAKBgNVHRQEAwIBSzAcBgkrBgEEAYI3FQQEDxcNMjYwODIzMTYzOTI3WjANBgkqhkiG9w0BAQ0FAAOCAgEAbyoZmS0mlW8UtBHwU3d9fepe5gUB0hrBngNZ1j1AwiLYqkpgyJQ5sGAOvMib7dVki0nv0aIhGQj8nMd8juOAjz/jaAFRw0bVmg/hm6HMqVQctvkeKtyKr7g1leRtp9MVq86btBGQeFl7Ce8dIdjI2WcBeXTw/Oou9vhKxBgDBMnh6JgZgkSWTya/vQhT4KAaRUDLVmTfF+k5Iefkc1t6MDpsAGNl8jkTtqNp+WQl+EqBgybU6GdtuMooF1AEBRIbo8LThYi5afzlfYmXLXBQ3Y+2I1KAj/MdBbPC6bg2GSqK+vVOJsGMLaTsd4bodn8hiqMZnZ9NgkfPMlM9PBYa7Qfm6UUSDacjmD3443v6Z7M3FlyWs123OJENcBXky6hVqx9zbgi0i+7KE4ILll5NV7lYYnfn1FPhK8e2WkcUUFmAKRTKfVGqt2Eo0D65pskr+D50ERdamAiundsfOEJWC6eM7Wodg0enpE44wcWYvqrZ0s1Y3Yck54ZellmqPzIUlYWnA98QTqef5wXDWObjBMG/kj2AG4GyvLkJMA+iUGQQe2GcYJ3qrohRawnJQDhzLcosdj0JrCkFnqEFbMoQlqFlPa8Y6c/bgTsq+DKKBZ1nT8B+ybX8brOfzIrfwP/HcKnKOlnoypJIe6b22dnrRyl6u9Ovl7/dc0coF6D5zQk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  <xd:OCSPValues>
              <xd:EncapsulatedOCSPValue>MIIGlQoBAKCCBo4wggaKBgkrBgEFBQcwAQEEggZ7MIIGdzCBxaIWBBSP3olLlHrmqf/fDMtB1PMX1f1IqRgPMjAyNjA3MjAyMjA5MDFaMIGZMIGWMEwwCQYFKw4DAhoFAAQUzgxHzN03kqP+e9oD7BphnZQwSGIEFAlI/5tUAjbdMKRvs+Ivif5fd8qZAhMUABvudxi6nMTNTXV0AAIAG+53gAAYDzIwMjYwNzIwMjE1ODI4WqARGA8yMDI2MDcyMjEwMTgyOFqhIDAeMBwGCSsGAQQBgjcVBAQPFw0yNjA3MjEyMjA4MjhaMA0GCSqGSIb3DQEBCwUAA4IBAQB/GDvFP21I+DTMiHLUI7o3H9wnxacc5tY/HCmLGOyTtWAm71CXZbEpXd/hugKfRFdQSMQj3Sy7r/9DZUhM5Dxc/4MVzCGlAVZo9FTRXCkHuf/mfbfFjtjInkeHi2JLGFSqWfeMMWKdg/oQZfwZprvQkUZfxU3APHsKRdyVtFmEkCgxL8Xfsl2MRtTA6zHA20lYgmyQjdUVKL+s+5zzQaT0c7pqAeJh3ItgiKezUxLmQGa6bt3DnlRRD3CbSYIk3TXY66L2VyQt9RJEGqc9mS0YSTE2ZcW4gqH69TBCb8+aYjjfar47JsiWuBsdT27DAI587GnUfr2supje7LU0nNSdoIIElzCCBJMwggSPMIIDd6ADAgECAhMUAB4xs/wQwY72CTigAAMAHjGzMA0GCSqGSIb3DQEBCwUAMIGZMRkwFwYDVQQFExBDUEotNC0wMDAtMDA0MDE3MQswCQYDVQQGEwJDUjEkMCIGA1UEChMbQkFOQ08gQ0VOVFJBTCBERSBDT1NUQSBSSUNBMSIwIAYDVQQLExlESVZJU0lPTiBTSVNURU1BUyBERSBQQUdPMSUwIwYDVQQDExxDQSBTSU5QRSAtIFBFUlNPTkEgRklTSUNBIHYyMB4XDTI2MDcxMTE0MzI1OFoXDTI2MDcyNTE0MzI1OFowHjEcMBoGA1UEAxMTU0ktQVBPQ1MtMTAxLmZkaS5jcjCCASIwDQYJKoZIhvcNAQEBBQADggEPADCCAQoCggEBAOGHQ+5INGYmi9r5R56PjtbY1fQHqMqDz5OulmD1iVeoEx2eKmo6M/ZjKaeuVl02a6hzA0RQ9yl0HEW4q4FJpivdhxRebS2FejHFZKTK/DXt4sG1hovndRxfYGa0AbdOv+QID6lYqVo+HN6lmiprLfKngVj0KOPcWBCghH8cADMeFVpAKYhUSi8rYYON91cj1JKY1YWzSJleMSfSjC9fPV+BRXkEEpsWbpsjKb72Lndmp6bnQqDLVFuXOl9QHC8QQBSjChZvZS4S0CczfkS5tBQHYVorkU3M7Ci3Ykc3pjuZM8Np/vDmv26HiZRxpXnC0mqeze+kxCcK5tyBtbSI/5cCAwEAAaOCAUgwggFEMD0GCSsGAQQBgjcVBwQwMC4GJisGAQQBgjcVCIXE6luC0eM1lZEbgvmXGIaly2uBf4P2/HeBuPEzAgFkAgEHMBMGA1UdJQQMMAoGCCsGAQUFBwMJMA4GA1UdDwEB/wQEAwIHgDAbBgkrBgEEAYI3FQoEDjAMMAoGCCsGAQUFBwMJMA8GCSsGAQUFBzABBQQCBQAwHwYDVR0jBBgwFoAUCUj/m1QCNt0wpG+z4i+J/l93ypkwHQYDVR0OBBYEFI/eiUuUeuap/98My0HU8xfV/UipMB4GA1UdEQQXMBWCE1NJLUFQT0NTLTEwMS5mZGkuY3IwUAYJKwYBBAGCNxkCBEMwQaA/BgorBgEEAYI3GQIBoDEEL1MtMS01LTIxLTMyMzk1NTA4NzgtNzUzNzk5NzM5LTE3NTY2MDE1MDMtMTA3MTMzMA0GCSqGSIb3DQEBCwUAA4IBAQCHu4uy2G6c4qSeZoHA6ogCSHT45ZyjOgZ7/L9U/wPMMKr3v7sEwy9p6A8RU3ihF667Ov09fMzxXhslW73ALiYANGmhEkU9zFbjLW9NAsFBI0cQ+DPWGm/5ilBPomQK1BMeo4MC4VKCgg9BxBBt6AF1y7F1yF2go3mBdloe0+zMdGXiVI4sbr2dpOFblu1plJ/9kzwYDHhV05XWgANiTxRdD+LyFHo5O8okFKyOg25wxOwG0CloDlHQycRnE7sDZQ7IwE9MUVhfx5BcJHVIVBWY7OjL17gjveiJYclCui1/Rdbjl2J9KqYZCrvEgcDBh1fxjEbzLsHmi0TRw+xpPgAs</xd:EncapsulatedOCSPValue>
            </xd:OCSP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
BKBkBGIwYAIBAQYIYIE8AQEBAQUwMTANBglghkgBZQMEAgEFAAQggns/5lznq94rcajzNu5wqxMQ
Q0prXoY+A32supC7QSsCBC/jbuMYDzIwMjYwNzIwMjIwOTAxWjAEgAIB9AEB/6CCB8Iwgge+MIIF
pqADAgECAhNpAAAABkizA8ZASsv4AAAAAAAGMA0GCSqGSIb3DQEBDQUAMIGAMRkwFwYDVQQFExBD
UEotMi0xMDAtMDk4MzExMQswCQYDVQQGEwJDUjEPMA0GA1UEChMGTUlDSVRUMQ0wCwYDVQQLEwRE
Q0ZEMTYwNAYDVQQDEy1DQSBQT0xJVElDQSBTRUxMQURPIERFIFRJRU1QTyAtIENPU1RBIFJJQ0Eg
djIwHhcNMjQwMzIwMTY0OTMxWhcNMzEwMjI1MjE1NzQzWjB0MRkwFwYDVQQFExBDUEotNC0wMDAt
MDA0MDE3MQswCQYDVQQGEwJDUjEkMCIGA1UEChMbQkFOQ08gQ0VOVFJBTCBERSBDT1NUQSBSSUNB
MQ0wCwYDVQQLEwQwMDAxMRUwEwYDVQQDEwxUU0EgU0lOUEUgdjMwggEiMA0GCSqGSIb3DQEBAQUA
A4IBDwAwggEKAoIBAQDd302ZUnc6yAsf/8zVlz72GhkgDlKERDslo/vZpRtU1OvkCG4rE62wXhTv
ecFALoP/VZrUgtAD66y9r29MDq9a7CRE0/I8uetV6Yt/DhB0zy08g83a7NUqwXLM21In0SVGxgEJ
nVku+QtUNz5KIf0w+Q9wzp3hBBpeVOmDRyOendOQDFVattNaG9UERrqqD18f+ZbiEQLEaGbcnAdt
/u9tWOmSF769/LfiUspzSJFPT5ILoZWbtTXaG+V0bXiwLyQgQesL9ASvAn5BlSBDeDVwGnQ+cZVN
oXzaeol+qm749NdsdgtH3kRaVbNi66t2Gh25X80enceMng/QtaQXdjOtAgMBAAGjggM6MIIDNjCB
ugYDVR0gBIGyMIGvMIGsBghggTwBAQEBBTCBnzBwBggrBgEFBQcCAjBkHmIASQBtAHAAbABlAG0A
ZQBuAHQAYQAgAGwAYQAgAEEAdQB0AG8AcgBpAGQAYQBkACAAZABlACAARQBzAHQAYQBtAHAAYQBk
AG8AIABkAGUAIABUAGkAZQBtAHAAbwAgAHYAMzArBggrBgEFBQcCARYfaHR0cDovL3RzYS5zaW5w
ZS5maS5jci90c2FodHRwLzAWBgNVHSUBAf8EDDAKBggrBgEFBQcDCDAOBgNVHQ8BAf8EBAMCBsAw
HQYDVR0OBBYEFIJ8NgzOR7R8XR0Qgmmt5fcK41hwMB8GA1UdIwQYMBaAFLC74AguSxNo8NCARANn
pD//JWP2MIH0BgNVHR8EgewwgekwgeaggeOggeCGa2h0dHA6Ly93d3cuZmlybWFkaWdpdGFsLmdv
LmNyL3JlcG9zaXRvcmlvL0NBJTIwUE9MSVRJQ0ElMjBTRUxMQURPJTIwREUlMjBUSUVNUE8lMjAt
JTIwQ09TVEElMjBSSUNBJTIwdjIuY3JshnFodHRwOi8vd3d3Lm1pY2l0LmdvLmNyL2Zpcm1hZGln
aXRhbC9yZXBvc2l0b3Jpby9DQSUyMFBPTElUSUNBJTIwU0VMTEFETyUyMERFJTIwVElFTVBPJTIw
LSUyMENPU1RBJTIwUklDQSUyMHYyLmNybDCCAQgGCCsGAQUFBwEBBIH7MIH4MHcGCCsGAQUFBzAC
hmtodHRwOi8vd3d3LmZpcm1hZGlnaXRhbC5nby5jci9yZXBvc2l0b3Jpby9DQSUyMFBPTElUSUNB
JTIwU0VMTEFETyUyMERFJTIwVElFTVBPJTIwLSUyMENPU1RBJTIwUklDQSUyMHYyLmNydDB9Bggr
BgEFBQcwAoZxaHR0cDovL3d3dy5taWNpdC5nby5jci9maXJtYWRpZ2l0YWwvcmVwb3NpdG9yaW8v
Q0ElMjBQT0xJVElDQSUyMFNFTExBRE8lMjBERSUyMFRJRU1QTyUyMC0lMjBDT1NUQSUyMFJJQ0El
MjB2Mi5jcnQwDAYDVR0TAQH/BAIwADANBgkqhkiG9w0BAQ0FAAOCAgEASwJewvhTnyIVu3f4DuhD
M58hIwnwIkw13t4QMXkDkPF+tRdoK2Or3yjOhSRkB8J3XGFCG2wZhV7nmlw4sigEScceMePIZWa2
HDBBDasx34F6N/MqBETx+hPI7Su/V2qnFdaseYts8ScPgtCFJBkpexuHy3/GmfdxxgmfT1DSxXYB
707aDXs2DJG7PsK121RYEjRMsEPmv1//7YG3eJrQkUQ0wTdpNE9Z1yd4BBJeOW/jP42Cc80NkYsX
nOpPn2od02oB1z2nI1mK+eP3MYmlBbHBTEf/c5OQ9uDbs+IcSR6fB3s9pnMUwZoRRwfde7xQR/XJ
nsNzmq/wXhhH6uMehsJRUWMYE0j3ZXgH6FEDFhqN/0uJ2vScOuE/YNov1nPftI4mI0tf+aAaXRuS
7wy0WXwW/Nqg5vPF3xcWL6yMY9rSbAaLSLkzHJmVD6uLE9Suq3pt4uYZifdoVPNFXoTOjTWxmtTQ
OTUNGOY4p/0tmMiOl5gILGnVuPiOLzbPL4YfKFtmW5ijoc2WAon6Fz7W+2jv4hvgTec8JCW/lQm0
a+zk/j+jrgaSgYg+cnH9syb3aWu7wu7SpKUWili9pA1Ks6N3M3oRY5/SvlnL+1CjVZ++sffrN3e8
9+Gj3WMYLy920yS7pugL6NzBc4oZHa9RwvAD38L0V26hvTpjCS0yXssxggJrMIICZwIBATCBmDCB
gDEZMBcGA1UEBRMQQ1BKLTItMTAwLTA5ODMxMTELMAkGA1UEBhMCQ1IxDzANBgNVBAoTBk1JQ0lU
VDENMAsGA1UECxMERENGRDE2MDQGA1UEAxMtQ0EgUE9MSVRJQ0EgU0VMTEFETyBERSBUSUVNUE8g
LSBDT1NUQSBSSUNBIHYyAhNpAAAABkizA8ZASsv4AAAAAAAGMA0GCWCGSAFlAwQCAQUAoIGkMBoG
CSqGSIb3DQEJAzENBgsqhkiG9w0BCRABBDAcBgkqhkiG9w0BCQUxDxcNMjYwNzIwMjIwOTAxWjAv
BgkqhkiG9w0BCQQxIgQgw/vcASAEJJGMGCbKfjK1b0zCwlp55UL+kQ/KU7Isv2YwNwYLKoZIhvcN
AQkQAi8xKDAmMCQwIgQgrKszXYj6Q2nTJpWV/NZakemXG2IrBO983WoSsYOW808wDQYJKoZIhvcN
AQEBBQAEggEAmAQZb/d9hy22OL1fNsz1geMoQZW4CDZ0N8fa94aI9SV1zpuE8Xzzzwuc5r4Yh+PH
Cz0MtPVIimu1iehScgS468ZLmvMRv9Kj/+n6hHBWVX28YtaQx7d942cmOBw7zkK768050+yypn+a
JYtmnuyRIasP7F4jCwXduz6a+k44Orachep0jWz5zrj1jz2bjncBXtZizU7+VEWv4oLE559flg9H
IHnLFEuzoMEmbSOQTEQ+e/1ic1CcpTNJcOr/ABdqJj7a7XjfPt+KJEHZUyyQJ4soI+vPHosyzP1c
bcSm6+bVUUIqLyySkf47GpvF0WBQfCOoTBbVHuf5MBEALXdu4A==</xd:EncapsulatedTimeStamp>
          </xd:SigAndRefsTimeStamp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Superintendencia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soliscj</dc:creator>
  <cp:lastModifiedBy>Usuario</cp:lastModifiedBy>
  <cp:lastPrinted>2024-10-23T00:57:43Z</cp:lastPrinted>
  <dcterms:created xsi:type="dcterms:W3CDTF">2009-06-26T21:46:25Z</dcterms:created>
  <dcterms:modified xsi:type="dcterms:W3CDTF">2026-07-16T00:19:36Z</dcterms:modified>
</cp:coreProperties>
</file>