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SETIEMBRE 2025\"/>
    </mc:Choice>
  </mc:AlternateContent>
  <xr:revisionPtr revIDLastSave="0" documentId="13_ncr:201_{F45E422C-4912-4B39-B47A-CEADAA253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23" i="3" l="1"/>
  <c r="C18" i="3"/>
  <c r="C14" i="3"/>
  <c r="C11" i="3"/>
  <c r="C30" i="3" s="1"/>
  <c r="C32" i="3" l="1"/>
  <c r="C34" i="3"/>
  <c r="C38" i="3" s="1"/>
  <c r="D23" i="3"/>
  <c r="D18" i="3"/>
  <c r="D14" i="3"/>
  <c r="D11" i="3"/>
  <c r="D30" i="3" l="1"/>
  <c r="D32" i="3" s="1"/>
  <c r="D34" i="3" s="1"/>
  <c r="D38" i="3" s="1"/>
</calcChain>
</file>

<file path=xl/sharedStrings.xml><?xml version="1.0" encoding="utf-8"?>
<sst xmlns="http://schemas.openxmlformats.org/spreadsheetml/2006/main" count="25" uniqueCount="23">
  <si>
    <t>ESTADO DE RESULTADOS</t>
  </si>
  <si>
    <t>Nota</t>
  </si>
  <si>
    <t>GASTOS FINANCIEROS</t>
  </si>
  <si>
    <t>INGRESOS OPERATIVOS DIVERSOS</t>
  </si>
  <si>
    <t>GASTOS OPERATIVOS DIVERSOS</t>
  </si>
  <si>
    <t>GASTOS DE ADMINISTRACION</t>
  </si>
  <si>
    <t>UTILIDAD (PÉRDIDA) NETA ANTES DE IMPUESTOS Y PARTICIPACIONES</t>
  </si>
  <si>
    <t>UTILIDAD (PÉRDIDA) NETA DEL PERIODO</t>
  </si>
  <si>
    <t>Gastos financieros por obligaciones con entidades financieras</t>
  </si>
  <si>
    <t>Comisiones por servicios</t>
  </si>
  <si>
    <t>Gastos por provisiones</t>
  </si>
  <si>
    <t xml:space="preserve">Otros gastos operativos </t>
  </si>
  <si>
    <t>Gastos de personal</t>
  </si>
  <si>
    <t>Gastos por servicios externos</t>
  </si>
  <si>
    <t>Gastos generales</t>
  </si>
  <si>
    <t>Impuesto sobre la renta</t>
  </si>
  <si>
    <t>AGENCIA DE SEGUROS INVERSIONES Y SEGUROS DE OCCIDENTE SA.</t>
  </si>
  <si>
    <t>Reserva Legal</t>
  </si>
  <si>
    <t>(Cifras en colones sin centimos)</t>
  </si>
  <si>
    <t>GERENTE GENERAL</t>
  </si>
  <si>
    <t xml:space="preserve">        Lida. Anayancy Ledezma Benavides                                                                                    MBA. Edgar Antonio Salas Zúñiga</t>
  </si>
  <si>
    <t xml:space="preserve">          CONTADOR PRIVADO                                                                    </t>
  </si>
  <si>
    <t>POR LOS PERIODOS TERMINADOS AL 30 DE SETIEMBRE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</si>
</sst>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mbria"/>
      <family val="1"/>
    </font>
    <font>
      <i/>
      <sz val="11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17" fontId="9" fillId="0" borderId="2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tabSelected="1" workbookViewId="0">
      <selection activeCell="A21" sqref="A21"/>
    </sheetView>
  </sheetViews>
  <sheetFormatPr baseColWidth="10" defaultRowHeight="12.75" x14ac:dyDescent="0.2"/>
  <cols>
    <col min="1" max="1" width="73.140625" style="3" customWidth="1"/>
    <col min="2" max="2" width="7.140625" style="3" customWidth="1"/>
    <col min="3" max="3" width="13.7109375" style="4" bestFit="1" customWidth="1"/>
    <col min="4" max="4" width="14.5703125" style="1" customWidth="1"/>
    <col min="5" max="5" width="11.42578125" style="1"/>
    <col min="6" max="6" width="13.28515625" style="29" bestFit="1" customWidth="1"/>
    <col min="7" max="8" width="11.42578125" style="1"/>
    <col min="9" max="9" width="11.85546875" style="1" bestFit="1" customWidth="1"/>
    <col min="10" max="16384" width="11.42578125" style="1"/>
  </cols>
  <sheetData>
    <row r="1" spans="1:6" ht="14.25" x14ac:dyDescent="0.2">
      <c r="A1" s="42"/>
      <c r="B1" s="42"/>
      <c r="C1" s="42"/>
    </row>
    <row r="2" spans="1:6" ht="14.25" x14ac:dyDescent="0.2">
      <c r="A2" s="8"/>
      <c r="B2" s="9"/>
      <c r="C2" s="10"/>
    </row>
    <row r="3" spans="1:6" s="2" customFormat="1" ht="14.25" x14ac:dyDescent="0.25">
      <c r="A3" s="40" t="s">
        <v>16</v>
      </c>
      <c r="B3" s="40"/>
      <c r="C3" s="40"/>
      <c r="D3" s="40"/>
      <c r="F3" s="31"/>
    </row>
    <row r="4" spans="1:6" s="2" customFormat="1" ht="14.25" x14ac:dyDescent="0.25">
      <c r="A4" s="40" t="s">
        <v>0</v>
      </c>
      <c r="B4" s="40"/>
      <c r="C4" s="40"/>
      <c r="D4" s="40"/>
      <c r="F4" s="31"/>
    </row>
    <row r="5" spans="1:6" s="2" customFormat="1" ht="14.25" customHeight="1" x14ac:dyDescent="0.2">
      <c r="A5" s="39" t="s">
        <v>22</v>
      </c>
      <c r="B5" s="39"/>
      <c r="C5" s="39"/>
      <c r="D5" s="39"/>
      <c r="E5" s="32"/>
      <c r="F5" s="31"/>
    </row>
    <row r="6" spans="1:6" s="2" customFormat="1" x14ac:dyDescent="0.25">
      <c r="A6" s="41" t="s">
        <v>18</v>
      </c>
      <c r="B6" s="41"/>
      <c r="C6" s="41"/>
      <c r="D6" s="41"/>
      <c r="E6" s="34"/>
      <c r="F6" s="31"/>
    </row>
    <row r="7" spans="1:6" ht="15" thickBot="1" x14ac:dyDescent="0.25">
      <c r="A7" s="11"/>
      <c r="B7" s="12"/>
      <c r="C7" s="7"/>
    </row>
    <row r="8" spans="1:6" ht="16.5" thickTop="1" thickBot="1" x14ac:dyDescent="0.3">
      <c r="A8" s="13"/>
      <c r="B8" s="14" t="s">
        <v>1</v>
      </c>
      <c r="C8" s="35">
        <v>45901</v>
      </c>
      <c r="D8" s="35">
        <v>45627</v>
      </c>
      <c r="F8" s="33"/>
    </row>
    <row r="9" spans="1:6" ht="11.25" customHeight="1" thickTop="1" x14ac:dyDescent="0.2">
      <c r="A9" s="11"/>
      <c r="B9" s="12"/>
      <c r="C9" s="7"/>
      <c r="D9" s="7"/>
      <c r="F9" s="7"/>
    </row>
    <row r="10" spans="1:6" ht="14.25" x14ac:dyDescent="0.2">
      <c r="A10" s="15"/>
      <c r="B10" s="15"/>
      <c r="C10" s="16"/>
      <c r="D10" s="16"/>
      <c r="F10" s="16"/>
    </row>
    <row r="11" spans="1:6" ht="14.25" x14ac:dyDescent="0.2">
      <c r="A11" s="17" t="s">
        <v>3</v>
      </c>
      <c r="B11" s="7">
        <v>9</v>
      </c>
      <c r="C11" s="18">
        <f>SUM(C12)</f>
        <v>188039439.06999999</v>
      </c>
      <c r="D11" s="18">
        <f>SUM(D12)</f>
        <v>242437264.06999999</v>
      </c>
      <c r="F11" s="18"/>
    </row>
    <row r="12" spans="1:6" ht="14.25" x14ac:dyDescent="0.2">
      <c r="A12" s="19" t="s">
        <v>9</v>
      </c>
      <c r="B12" s="15"/>
      <c r="C12" s="18">
        <v>188039439.06999999</v>
      </c>
      <c r="D12" s="18">
        <v>242437264.06999999</v>
      </c>
      <c r="F12" s="18"/>
    </row>
    <row r="13" spans="1:6" ht="14.25" x14ac:dyDescent="0.2">
      <c r="A13" s="19"/>
      <c r="B13" s="15"/>
      <c r="C13" s="16"/>
      <c r="D13" s="16"/>
      <c r="F13" s="16"/>
    </row>
    <row r="14" spans="1:6" ht="14.25" x14ac:dyDescent="0.2">
      <c r="A14" s="17" t="s">
        <v>2</v>
      </c>
      <c r="B14" s="25">
        <v>10</v>
      </c>
      <c r="C14" s="18">
        <f>SUM(C15)</f>
        <v>0</v>
      </c>
      <c r="D14" s="18">
        <f>SUM(D15)</f>
        <v>0</v>
      </c>
      <c r="F14" s="18"/>
    </row>
    <row r="15" spans="1:6" ht="14.25" x14ac:dyDescent="0.2">
      <c r="A15" s="19" t="s">
        <v>8</v>
      </c>
      <c r="B15" s="9"/>
      <c r="C15" s="18">
        <v>0</v>
      </c>
      <c r="D15" s="18">
        <v>0</v>
      </c>
      <c r="F15" s="18"/>
    </row>
    <row r="16" spans="1:6" ht="14.25" x14ac:dyDescent="0.2">
      <c r="A16" s="9"/>
      <c r="B16" s="9"/>
      <c r="C16" s="18"/>
      <c r="D16" s="18"/>
      <c r="F16" s="18"/>
    </row>
    <row r="17" spans="1:9" ht="14.25" x14ac:dyDescent="0.2">
      <c r="A17" s="9"/>
      <c r="B17" s="9"/>
      <c r="C17" s="18"/>
      <c r="D17" s="18"/>
      <c r="F17" s="18"/>
    </row>
    <row r="18" spans="1:9" ht="14.25" x14ac:dyDescent="0.2">
      <c r="A18" s="17" t="s">
        <v>4</v>
      </c>
      <c r="B18" s="26">
        <v>11</v>
      </c>
      <c r="C18" s="18">
        <f>SUM(C19:C21)</f>
        <v>152358322.46000001</v>
      </c>
      <c r="D18" s="18">
        <f>SUM(D19:D21)</f>
        <v>199095865.63999999</v>
      </c>
      <c r="F18" s="18"/>
    </row>
    <row r="19" spans="1:9" ht="14.25" x14ac:dyDescent="0.2">
      <c r="A19" s="19" t="s">
        <v>9</v>
      </c>
      <c r="B19" s="21"/>
      <c r="C19" s="18">
        <v>150486373</v>
      </c>
      <c r="D19" s="18">
        <v>193741592</v>
      </c>
      <c r="F19" s="18"/>
      <c r="G19" s="30"/>
    </row>
    <row r="20" spans="1:9" ht="14.25" x14ac:dyDescent="0.2">
      <c r="A20" s="19" t="s">
        <v>10</v>
      </c>
      <c r="B20" s="21"/>
      <c r="C20" s="18">
        <v>0</v>
      </c>
      <c r="D20" s="18">
        <v>0</v>
      </c>
      <c r="F20" s="18"/>
    </row>
    <row r="21" spans="1:9" ht="14.25" x14ac:dyDescent="0.2">
      <c r="A21" s="19" t="s">
        <v>11</v>
      </c>
      <c r="B21" s="22"/>
      <c r="C21" s="18">
        <v>1871949.4599999997</v>
      </c>
      <c r="D21" s="18">
        <v>5354273.6399999987</v>
      </c>
      <c r="F21" s="18"/>
      <c r="H21" s="18"/>
      <c r="I21" s="28"/>
    </row>
    <row r="22" spans="1:9" ht="14.25" x14ac:dyDescent="0.2">
      <c r="A22" s="23"/>
      <c r="B22" s="23"/>
      <c r="C22" s="23"/>
      <c r="D22" s="23"/>
      <c r="F22" s="23"/>
      <c r="I22" s="28"/>
    </row>
    <row r="23" spans="1:9" ht="14.25" x14ac:dyDescent="0.2">
      <c r="A23" s="20" t="s">
        <v>5</v>
      </c>
      <c r="B23" s="25">
        <v>12</v>
      </c>
      <c r="C23" s="18">
        <f>SUM(C24:C26)</f>
        <v>19515234.920000002</v>
      </c>
      <c r="D23" s="18">
        <f>SUM(D24:D26)</f>
        <v>27139983.700000003</v>
      </c>
      <c r="F23" s="18"/>
      <c r="G23" s="28"/>
      <c r="I23" s="29"/>
    </row>
    <row r="24" spans="1:9" ht="14.25" x14ac:dyDescent="0.2">
      <c r="A24" s="19" t="s">
        <v>12</v>
      </c>
      <c r="B24" s="21"/>
      <c r="C24" s="18">
        <v>14644888.350000001</v>
      </c>
      <c r="D24" s="18">
        <v>21030505.600000001</v>
      </c>
      <c r="F24" s="18"/>
    </row>
    <row r="25" spans="1:9" ht="14.25" x14ac:dyDescent="0.2">
      <c r="A25" s="19" t="s">
        <v>13</v>
      </c>
      <c r="B25" s="22"/>
      <c r="C25" s="18">
        <v>1200000</v>
      </c>
      <c r="D25" s="18">
        <v>1565200</v>
      </c>
      <c r="F25" s="18"/>
    </row>
    <row r="26" spans="1:9" ht="14.25" x14ac:dyDescent="0.2">
      <c r="A26" s="19" t="s">
        <v>14</v>
      </c>
      <c r="B26" s="21"/>
      <c r="C26" s="18">
        <v>3670346.5700000003</v>
      </c>
      <c r="D26" s="18">
        <v>4544278.1000000006</v>
      </c>
      <c r="F26" s="18"/>
      <c r="G26" s="28"/>
    </row>
    <row r="27" spans="1:9" ht="14.25" x14ac:dyDescent="0.2">
      <c r="A27" s="9"/>
      <c r="B27" s="9"/>
      <c r="C27" s="18"/>
      <c r="D27" s="18"/>
      <c r="F27" s="18"/>
    </row>
    <row r="28" spans="1:9" ht="14.25" x14ac:dyDescent="0.2">
      <c r="A28" s="9"/>
      <c r="B28" s="9"/>
      <c r="C28" s="18"/>
      <c r="D28" s="18"/>
      <c r="F28" s="18"/>
    </row>
    <row r="29" spans="1:9" ht="14.25" x14ac:dyDescent="0.2">
      <c r="A29" s="9"/>
      <c r="B29" s="9"/>
      <c r="C29" s="18"/>
      <c r="D29" s="18"/>
      <c r="F29" s="18"/>
    </row>
    <row r="30" spans="1:9" ht="28.5" x14ac:dyDescent="0.2">
      <c r="A30" s="17" t="s">
        <v>6</v>
      </c>
      <c r="B30" s="27">
        <v>13</v>
      </c>
      <c r="C30" s="18">
        <f>C11-C14-C18-C23</f>
        <v>16165881.689999983</v>
      </c>
      <c r="D30" s="18">
        <f>D11-D14-D18-D23</f>
        <v>16201414.730000004</v>
      </c>
      <c r="E30" s="28"/>
      <c r="F30" s="18"/>
    </row>
    <row r="31" spans="1:9" ht="14.25" x14ac:dyDescent="0.2">
      <c r="A31" s="9"/>
      <c r="B31" s="9"/>
      <c r="C31" s="18"/>
      <c r="D31" s="18"/>
      <c r="E31" s="28"/>
      <c r="F31" s="18"/>
      <c r="G31" s="18"/>
    </row>
    <row r="32" spans="1:9" ht="14.25" x14ac:dyDescent="0.2">
      <c r="A32" s="19" t="s">
        <v>15</v>
      </c>
      <c r="B32" s="27">
        <v>14</v>
      </c>
      <c r="C32" s="18">
        <f>+C30*30%</f>
        <v>4849764.5069999946</v>
      </c>
      <c r="D32" s="18">
        <f>+D30*30%</f>
        <v>4860424.4190000007</v>
      </c>
      <c r="F32" s="18"/>
    </row>
    <row r="33" spans="1:6" ht="14.25" x14ac:dyDescent="0.2">
      <c r="A33" s="15"/>
      <c r="B33" s="15"/>
      <c r="C33" s="18"/>
      <c r="D33" s="18"/>
      <c r="F33" s="18"/>
    </row>
    <row r="34" spans="1:6" ht="14.25" x14ac:dyDescent="0.2">
      <c r="A34" s="17" t="s">
        <v>7</v>
      </c>
      <c r="B34" s="27">
        <v>15</v>
      </c>
      <c r="C34" s="18">
        <f>C30-C32-0.5</f>
        <v>11316116.682999987</v>
      </c>
      <c r="D34" s="18">
        <f>D30-D32+0.05</f>
        <v>11340990.361000005</v>
      </c>
      <c r="F34" s="18"/>
    </row>
    <row r="35" spans="1:6" ht="14.25" x14ac:dyDescent="0.2">
      <c r="A35" s="9"/>
      <c r="B35" s="15"/>
      <c r="C35" s="10"/>
      <c r="D35" s="10"/>
      <c r="F35" s="10"/>
    </row>
    <row r="36" spans="1:6" ht="14.25" x14ac:dyDescent="0.2">
      <c r="A36" s="15" t="s">
        <v>17</v>
      </c>
      <c r="B36" s="27">
        <v>16</v>
      </c>
      <c r="C36" s="18">
        <v>0</v>
      </c>
      <c r="D36" s="18">
        <v>0</v>
      </c>
      <c r="F36" s="18"/>
    </row>
    <row r="37" spans="1:6" ht="14.25" x14ac:dyDescent="0.2">
      <c r="A37" s="15"/>
      <c r="B37" s="15"/>
      <c r="C37" s="10"/>
      <c r="D37" s="10"/>
      <c r="F37" s="10"/>
    </row>
    <row r="38" spans="1:6" ht="14.25" x14ac:dyDescent="0.2">
      <c r="A38" s="17" t="s">
        <v>7</v>
      </c>
      <c r="B38" s="27">
        <v>17</v>
      </c>
      <c r="C38" s="18">
        <f>+C34-C36</f>
        <v>11316116.682999987</v>
      </c>
      <c r="D38" s="18">
        <f>+D34-D36</f>
        <v>11340990.361000005</v>
      </c>
      <c r="F38" s="18"/>
    </row>
    <row r="39" spans="1:6" ht="14.25" x14ac:dyDescent="0.2">
      <c r="A39" s="15"/>
      <c r="B39" s="24"/>
      <c r="C39" s="10"/>
    </row>
    <row r="40" spans="1:6" ht="14.25" x14ac:dyDescent="0.2">
      <c r="A40" s="24"/>
      <c r="B40" s="22"/>
      <c r="C40" s="10"/>
    </row>
    <row r="41" spans="1:6" ht="14.25" x14ac:dyDescent="0.2">
      <c r="A41" s="22"/>
      <c r="B41" s="22"/>
      <c r="C41" s="10"/>
    </row>
    <row r="42" spans="1:6" ht="14.25" x14ac:dyDescent="0.2">
      <c r="A42" s="22"/>
      <c r="B42" s="22"/>
      <c r="C42" s="10"/>
    </row>
    <row r="43" spans="1:6" ht="14.25" x14ac:dyDescent="0.2">
      <c r="A43" s="22"/>
      <c r="B43" s="9"/>
      <c r="C43" s="10"/>
    </row>
    <row r="44" spans="1:6" ht="14.25" x14ac:dyDescent="0.2">
      <c r="A44" s="9"/>
      <c r="B44" s="5"/>
      <c r="C44" s="10"/>
    </row>
    <row r="45" spans="1:6" x14ac:dyDescent="0.2">
      <c r="A45" s="36" t="s">
        <v>20</v>
      </c>
      <c r="B45" s="36"/>
      <c r="C45" s="36"/>
      <c r="D45" s="36"/>
      <c r="E45" s="36"/>
    </row>
    <row r="46" spans="1:6" ht="12.75" customHeight="1" x14ac:dyDescent="0.2">
      <c r="A46" s="37" t="s">
        <v>21</v>
      </c>
      <c r="B46" s="38" t="s">
        <v>19</v>
      </c>
      <c r="C46" s="38"/>
      <c r="D46" s="37"/>
      <c r="E46" s="37"/>
    </row>
    <row r="47" spans="1:6" ht="15.75" x14ac:dyDescent="0.2">
      <c r="A47" s="9"/>
      <c r="B47" s="9"/>
      <c r="C47" s="6"/>
    </row>
    <row r="48" spans="1:6" ht="14.25" x14ac:dyDescent="0.2">
      <c r="A48" s="9"/>
      <c r="B48" s="9"/>
      <c r="C48" s="10"/>
    </row>
    <row r="49" spans="1:3" ht="14.25" x14ac:dyDescent="0.2">
      <c r="A49" s="9"/>
      <c r="B49" s="9"/>
      <c r="C49" s="10"/>
    </row>
    <row r="50" spans="1:3" ht="14.25" x14ac:dyDescent="0.2">
      <c r="A50" s="9"/>
      <c r="B50" s="9"/>
      <c r="C50" s="10"/>
    </row>
    <row r="51" spans="1:3" ht="14.25" x14ac:dyDescent="0.2">
      <c r="A51" s="9"/>
      <c r="B51" s="9"/>
      <c r="C51" s="10"/>
    </row>
    <row r="52" spans="1:3" ht="14.25" x14ac:dyDescent="0.2">
      <c r="A52" s="9"/>
      <c r="B52" s="9"/>
      <c r="C52" s="10"/>
    </row>
    <row r="53" spans="1:3" ht="14.25" x14ac:dyDescent="0.2">
      <c r="A53" s="9"/>
      <c r="B53" s="9"/>
      <c r="C53" s="10"/>
    </row>
    <row r="54" spans="1:3" ht="14.25" x14ac:dyDescent="0.2">
      <c r="A54" s="9"/>
      <c r="B54" s="9"/>
      <c r="C54" s="10"/>
    </row>
    <row r="55" spans="1:3" ht="14.25" x14ac:dyDescent="0.2">
      <c r="A55" s="9"/>
      <c r="B55" s="9"/>
      <c r="C55" s="10"/>
    </row>
    <row r="56" spans="1:3" ht="14.25" x14ac:dyDescent="0.2">
      <c r="A56" s="9"/>
      <c r="B56" s="9"/>
      <c r="C56" s="10"/>
    </row>
    <row r="57" spans="1:3" ht="14.25" x14ac:dyDescent="0.2">
      <c r="A57" s="9"/>
      <c r="B57" s="9"/>
      <c r="C57" s="10"/>
    </row>
    <row r="58" spans="1:3" ht="14.25" x14ac:dyDescent="0.2">
      <c r="A58" s="9"/>
      <c r="B58" s="9"/>
      <c r="C58" s="10"/>
    </row>
    <row r="59" spans="1:3" ht="14.25" x14ac:dyDescent="0.2">
      <c r="A59" s="9"/>
      <c r="B59" s="9"/>
      <c r="C59" s="10"/>
    </row>
    <row r="60" spans="1:3" ht="14.25" x14ac:dyDescent="0.2">
      <c r="A60" s="9"/>
      <c r="B60" s="9"/>
      <c r="C60" s="10"/>
    </row>
    <row r="61" spans="1:3" ht="14.25" x14ac:dyDescent="0.2">
      <c r="A61" s="9"/>
      <c r="B61" s="9"/>
      <c r="C61" s="10"/>
    </row>
    <row r="62" spans="1:3" ht="14.25" x14ac:dyDescent="0.2">
      <c r="A62" s="9"/>
      <c r="B62" s="9"/>
      <c r="C62" s="10"/>
    </row>
    <row r="63" spans="1:3" ht="14.25" x14ac:dyDescent="0.2">
      <c r="A63" s="9"/>
      <c r="B63" s="9"/>
      <c r="C63" s="10"/>
    </row>
  </sheetData>
  <mergeCells count="6">
    <mergeCell ref="B46:C46"/>
    <mergeCell ref="A5:D5"/>
    <mergeCell ref="A4:D4"/>
    <mergeCell ref="A6:D6"/>
    <mergeCell ref="A1:C1"/>
    <mergeCell ref="A3:D3"/>
  </mergeCells>
  <phoneticPr fontId="0" type="noConversion"/>
  <pageMargins left="0.41" right="0.15" top="0.75" bottom="0.75" header="0.3" footer="0.3"/>
  <pageSetup scale="93" orientation="portrait" horizontalDpi="360" verticalDpi="360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qnk5HzXJKWe5Fl87JMMBckAruaHvuLZ9A8sJ5SOXKjY=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DjYwyenFUjGzTYTr32fgu74LW2GVJ8CWKM2XglcFkNM=</DigestValue>
    </Reference>
  </SignedInfo>
  <SignatureValue>DcEchgXIKL8afkJ6GK1jRjwqGktB5VGaF5tMIjIwKwKHh0SaFlg62UztoFFIMk7NeSob/m3/TkRR
v1Xev269MG+XU8HMobEFxqbP/sTOka89PazFBEGxhgRIvWHrO6o71fGPn+tbZeuAOVSw3ir92PqE
FLo4fiDF7zOrf4JSbFwNTr5jVKJp5k6bnvJoHyoHSBZ2MEIsLiYVZN0RohAtXXKx+a2Wna9mIrwL
miMi2lt0FoNO3mgm+8T6Mk8d+k9WN+/1SBj2KXTD7u2Wntq9VBIiIee4Go//XnoaqOTp0MV6c0yP
wxBQdcqW+XxHtLm699QErmCLF466YQIMtM7yfQ==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LE6l7U9mxQuN5X3m7wEq2EfG04z2Kczwq5Nraw0fpOY=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DSomedydKK/m1P2IzPziWcuPPXqz736xTnvU2wbMB+s=</DigestValue>
      </Reference>
      <Reference URI="/xl/styles.xml?ContentType=application/vnd.openxmlformats-officedocument.spreadsheetml.styles+xml">
        <DigestMethod Algorithm="http://www.w3.org/2001/04/xmlenc#sha256"/>
        <DigestValue>3fggecBx9x2XupQNQB4WDTkFcN7SN8S8gQfZPwinHlE=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nkTo0eXhfA+7jDUbkV72TiDYWTi+xjDbHgz64d5ojU8=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Xq0Ot4/fhf90N8b8Ye2SLL2N5pI61wTVlwVRFBzl5a8=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2025-10-21T00:18:18Z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2025-10-21T00:18:18Z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86BBuNNgxmFUHQiemETPQURtyD95sjVfcH2JY71HR2ICBCdzBlQYDzIwMjUxMDIxMDAxODM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DMwWjAvBgkqhkiG9w0BCQQxIgQg8egfsigHeW9EjtSJ0LHA0jMSqkTfxB0B/NYDQUr81+EwNwYLKoZIhvcNAQkQAi8xKDAmMCQwIgQgrKszXYj6Q2nTJpWV/NZakemXG2IrBO983WoSsYOW808wDQYJKoZIhvcNAQEBBQAEggEAaFMXrjONKI/RtxIrq+1adzMH7KnkjvmT8EmoZzMUznyXabPvetjORZNDfjTGoq66O0UQpQDYefdp7o9O/aHneydjRHoVs7Z81lm3XXkdel57HfqDelry7dZ4xLRopZdnHGVCS7BkzNUz60dDshB+kyExXSsf59YgH6/jzEjVsCXFK/0YUcu+N2S6ifurr40cqcBRFJJGZWAQ++HfzF0f0NOUtJQop6uZoKu8Z8oIh2T5XGVGiOo2mKmHFZnaQZCLa1eQxFf9ENE+WU+Q2ItK097ooH3epNoew7bSoxJkhRLXUGkRhKh3DyQtJWtOogMhauJXEkwT5/R7+svcm5v6f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nrZRQOKgvYDxUdS3QUAZIWIkkRE=</xd:ByKey>
                  </xd:ResponderID>
                  <xd:ProducedAt>2025-10-21T00:17:16Z</xd:ProducedAt>
                </xd:OCSPIdentifier>
                <xd:DigestAlgAndValue>
                  <DigestMethod Algorithm="http://www.w3.org/2001/04/xmlenc#sha256"/>
                  <DigestValue>/s+J6TrhMVxJkHZtn6kU3w9J/jMmk1tBOF97NSowVoo=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SetlFA4qC9gPFR1LdBQBkhYiSRERgPMjAyNTEwMjEwMDE3MTZaMIGZMIGWMEwwCQYFKw4DAhoFAAQUzgxHzN03kqP+e9oD7BphnZQwSGIEFF8FGEEQ3hUvOunAFqPnoWpS0TrsAhMUAA5UKib3B/MIQShvAAEADlQqgAAYDzIwMjUxMDIwMjEzODE1WqARGA8yMDI1MTAyMjA5NTgxNVqhIDAeMBwGCSsGAQQBgjcVBAQPFw0yNTEwMjEyMTQ4MTVaMA0GCSqGSIb3DQEBCwUAA4IBAQDHhZL3NtNiVfuusNgfdja+Z0ccmctUYPFWf10AbD5qHwZgQQrelKAOEGmiTxK2o++CLpcpnnSmeW1mLlpi4iRY6k69S012+2rYsjzSrXta4gFuurQneuhxee6/xmMpoFnWqq5VJv/fissAL4L1IqrjvWlZvsjz4hLo5IvM8h7u3M2xedFed5L+mE0fZpIaV3srLv2YDTe7gQEfyEaReBHRYTuNDzpZnV7vuEbVlBkzVQgQ7kV/D79cH44+zeXiKct4Burilc1zwRlh15LFBYKMC3UBhrzaGFy9SKihbYVMnj6EFwjNZX3/Fpe9okbX3TIh3fpqHhs/bsj/qZfRsXWXoIIEjTCCBIkwggSFMIIDbaADAgECAhMUABqQWKh3kzi++1hZAAIAGpBYMA0GCSqGSIb3DQEBCwUAMIGZMRkwFwYDVQQFExBDUEotNC0wMDAtMDA0MDE3MQswCQYDVQQGEwJDUjEkMCIGA1UEChMbQkFOQ08gQ0VOVFJBTCBERSBDT1NUQSBSSUNBMSIwIAYDVQQLExlESVZJU0lPTiBTSVNURU1BUyBERSBQQUdPMSUwIwYDVQQDExxDQSBTSU5QRSAtIFBFUlNPTkEgRklTSUNBIHYyMB4XDTI1MTAyMDE2MTU0OVoXDTI1MTEwMzE2MTU0OVowGjEYMBYGA1UEAxMPUE9SVkVOSVIuZmRpLmNyMIIBIjANBgkqhkiG9w0BAQEFAAOCAQ8AMIIBCgKCAQEA67lIunGzSCMylT2CJTx/ajYxycv09RpCBPbECtNjIx35QgqDrz4BWnkjcpQAQG2nY8LK2UVsr1mFpaNOmmK3giqh4N7XT9TJ9OFi1f4FlaxYxUQY87rbYOowtsvhRcuvHiCBEA74/y1ue005XDVSmbJ+1R+jMzxltxaHJLUFnxdicDMCKsFk1r4odLOtg5U4EIlbVWoWkurLrA6LoXCUUs7E96teOrIj9caMmBTotyKaLYZ/ZWA/tofrtoyL7gGf935Rk3unZtGX6JZTChZwWigVp5IUZ9VEywX6tfBknJuljNaMcm83CgOrb3a5K9Uvd8lSHDmcmhud91RmQTPcgwIDAQABo4IBQjCCAT4wPQYJKwYBBAGCNxUHBDAwLgYmKwYBBAGCNxUIhcTqW4LR4zWVkRuC+ZcYhqXLa4F/g/b8d4G48TMCAWQCAQcwEwYDVR0lBAwwCgYIKwYBBQUHAwkwDgYDVR0PAQH/BAQDAgeAMBsGCSsGAQQBgjcVCgQOMAwwCgYIKwYBBQUHAwkwDwYJKwYBBQUHMAEFBAIFADAfBgNVHSMEGDAWgBRfBRhBEN4VLzrpwBaj56FqUtE67DAdBgNVHQ4EFgQUnrZRQOKgvYDxUdS3QUAZIWIkkREwGgYDVR0RBBMwEYIPUE9SVkVOSVIuZmRpLmNyME4GCSsGAQQBgjcZAgRBMD+gPQYKKwYBBAGCNxkCAaAvBC1TLTEtNS0yMS0zMjM5NTUwODc4LTc1Mzc5OTczOS0xNzU2NjAxNTAzLTExMDcwDQYJKoZIhvcNAQELBQADggEBAOrO2SAQB6THJLoYneM4DKNrBcxyDnksIqQxemYTm3OkLxcRQp3O564aXZqFFwWfDl2NZeIljNe/SjujtyEtXzULHisSv/3hGciwl0HDU4qRrV5Gk1E0RrrjVioXbDVerThrqNv3aTA9bDhS5ckcIkQYbW1m7jp7wLiHv0spgLc4w8l2mN4lhNhI4EZSdHicsLjcVQx9NeNT54EEMgcFOOG82Yx1kL5TOBS58U7wQ36DvViZIKtjjOxTubwES92HgJZdaEIC8tHAiwNvtPWgPum/pDl5L7mD/Gk0KT+1kDX6nNm2JE5mHMUMGztabtnTO9cewwd4ECQZxJ6h6SnFpec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O3yp/AU89SWnjN98Q7gVksQgqGX1k9NwmmdNnnYMRTwCBCdzBlYYDzIwMjUxMDIxMDAxODM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DMwWjAvBgkqhkiG9w0BCQQxIgQgvqDwzhePyA8EeOKb1VqvIS0qi+EwmltxZ77bB0rQ0vIwNwYLKoZIhvcNAQkQAi8xKDAmMCQwIgQgrKszXYj6Q2nTJpWV/NZakemXG2IrBO983WoSsYOW808wDQYJKoZIhvcNAQEBBQAEggEAHa9urHoMdsJXOV6E1pB/zCC7kTiTfPq8YxqnQzxirv7cJyRj/uT+Tfqpd6I4ZRRxhr4Kl9raFd4xqZWmrkeW0D839SXX7T3d3MXWZbnF8fHZBHacOeKH67vj48VIlJkhphSwqxj+qP45mMscYs6HFuxYODHmJfNVHgiYXRJMYd0kwjzpMm4IbwmkFOMShLQlRLfR9Sk7cpeqKs4WXQ94Mnv1ok4HTaKXPC5t7MfFLn+rrmCi7IUvdcxpiCh554geTeJI4CwnBhGZCu1KTai4EwhcT4ka7gs6hvtatu0Hg1CBhANBUUjJL2TFDNsAmWFqJwc2+8Mb+H6LhSXyKgcF+g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h8YpBOUqFEToXmIKiyoQ4M2cxnsgH2E2KJoKXa1Xz3Y=</DigestValue>
    </Reference>
    <Reference Type="http://www.w3.org/2000/09/xmldsig#Object" URI="#idOfficeObject">
      <DigestMethod Algorithm="http://www.w3.org/2001/04/xmlenc#sha256"/>
      <DigestValue>ePqAwzAE0Nt5sbZcMJr9TjCAjZpkRuwhq1nkxPDqib4=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9rY/CKlEU5BR0JdJjHYR7D3TNj3Va70372U/Rk1lHJ0=</DigestValue>
    </Reference>
  </SignedInfo>
  <SignatureValue>Cfi0qWm2769iq/+qxRRpyoj0dO6li55J+qP2ugq/XAEbZHi2GyKypkYqSJQIwPB3KOwHIh2ZvgtH
p4IjwevLbpENG6qPw0zIGHIQm5jGcgh+Oo7t+4G3UkHEzmqvlcSW/G0IxNHbfOL+3QJt1n/YXez1
GdoHAlROeYUIrrpp2Geuh9/njd/ecGMCD+6HdKHUcO5rJxSNLltcwy9YjfzAoraYhYv5nQGuYAYP
RYPEK9BytzBFd7U8i+0kMbm4TcMdwVlEyFbD90CZfpNdsQxmplm7RPQnzEc8lRwRdYSdyudcNgJH
6Qye9JxXif+zECGvzKyvemkt2pF0pcWhenG0Vg==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LE6l7U9mxQuN5X3m7wEq2EfG04z2Kczwq5Nraw0fpOY=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DSomedydKK/m1P2IzPziWcuPPXqz736xTnvU2wbMB+s=</DigestValue>
      </Reference>
      <Reference URI="/xl/styles.xml?ContentType=application/vnd.openxmlformats-officedocument.spreadsheetml.styles+xml">
        <DigestMethod Algorithm="http://www.w3.org/2001/04/xmlenc#sha256"/>
        <DigestValue>3fggecBx9x2XupQNQB4WDTkFcN7SN8S8gQfZPwinHlE=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nkTo0eXhfA+7jDUbkV72TiDYWTi+xjDbHgz64d5ojU8=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Xq0Ot4/fhf90N8b8Ye2SLL2N5pI61wTVlwVRFBzl5a8=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2025-10-24T14:21:06Z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16.0.19231/27</OfficeVersion>
          <ApplicationVersion>16.0.19231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2025-10-24T14:21:06Z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pMEVyX9YT/P9YDAbHx8F4LaytEPcGACz0MI6gyUVtkUCBCeRqIQYDzIwMjUxMDI0MTQyMTE0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TE0WjAvBgkqhkiG9w0BCQQxIgQgIgduL+/aOGRNAxXnHriKedbGa6TqpXCMYBCAuEsFSAIwNwYLKoZIhvcNAQkQAi8xKDAmMCQwIgQgrKszXYj6Q2nTJpWV/NZakemXG2IrBO983WoSsYOW808wDQYJKoZIhvcNAQEBBQAEggEAWBrwft0WuzeC2d8W4RDGZeKYNNYW4heNLqZZlSmEYpBdhkGHDwlYi9XCrffJp6I8n+kV1+UqIar6w9o65GTTN5nzhxy2vuA2ADdMF2yxJjveNs79HrnKZeTT/ADznEusnaJvgnJmKehD5e9ZkvuZrUhvk3xjtagdueXROIqKLpOQ8euNU2O4JKEz7Pj6RwLw1IW7n0F8vhuomn/PIlVdCCtYJBGNo5a9eLXNztV2yCOqpvx1iU2BHJyC8C4Zb3VkCNQ0817E4SbCvB44HpYml3Ziw0mkK6/52xeIewAo7qGbNPIGyBgDSVjJ8nuRrxwqwJ21QuZNLK1J9qZYNDaAt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RvEHm6O+gIX/JYRKup0AkZpAG8s=</xd:ByKey>
                  </xd:ResponderID>
                  <xd:ProducedAt>2025-10-24T14:16:30Z</xd:ProducedAt>
                </xd:OCSPIdentifier>
                <xd:DigestAlgAndValue>
                  <DigestMethod Algorithm="http://www.w3.org/2001/04/xmlenc#sha256"/>
                  <DigestValue>067fCBrvZZ4ddYOpp42v+Eo+hLORixqkUb6FX39dbAU=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RG8Qebo76Ahf8lhEq6nQCRmkAbyxgPMjAyNTEwMjQxNDE2MzBaMIGZMIGWMEwwCQYFKw4DAhoFAAQUzgxHzN03kqP+e9oD7BphnZQwSGIEFF8FGEEQ3hUvOunAFqPnoWpS0TrsAhMUAAzpr2JznylteDrZAAEADOmvgAAYDzIwMjUxMDI0MTE0MDA3WqARGA8yMDI1MTAyNjAwMDAwN1qhIDAeMBwGCSsGAQQBgjcVBAQPFw0yNTEwMjUxMTUwMDdaMA0GCSqGSIb3DQEBCwUAA4IBAQCA7HGMlk7mbQe+Tg2IzASdlrIAhJ2UH4wyizd6C4MekrxH8dIWO9tTqRRQ0vCBCu/uKVGnn2cDqSzChuT/UhC+HkFW5i4J5K32dr6dDKbuDMmnkedJRoqgXB5M4hAYyMGwkC82DM3Zxqeyhf/QRWgfxX12nqMvGUSHJdsXU5aiTj8CO91Px2GegLWiCHTw1POTbWNesAITmEQacRl7XcOrQ46l2m09sqO7wY4SJsXY2kapU0wSVfRzHZ0Flbvos66nYFHuxEYNJRElaAbmvrqh4Ii0xxezZ1vvsJyozwSBk449UUPe+CONWkVViWo9de9thtFC2HIrisLy5UmHmfEKoIIElzCCBJMwggSPMIIDd6ADAgECAhMUABqRXOsF8jqyPGasAAIAGpFcMA0GCSqGSIb3DQEBCwUAMIGZMRkwFwYDVQQFExBDUEotNC0wMDAtMDA0MDE3MQswCQYDVQQGEwJDUjEkMCIGA1UEChMbQkFOQ08gQ0VOVFJBTCBERSBDT1NUQSBSSUNBMSIwIAYDVQQLExlESVZJU0lPTiBTSVNURU1BUyBERSBQQUdPMSUwIwYDVQQDExxDQSBTSU5QRSAtIFBFUlNPTkEgRklTSUNBIHYyMB4XDTI1MTAyMDE4MTI1NVoXDTI1MTEwMzE4MTI1NVowHjEcMBoGA1UEAxMTU0ktQVBPQ1MtMTAxLmZkaS5jcjCCASIwDQYJKoZIhvcNAQEBBQADggEPADCCAQoCggEBAKAIdzoXVt3M5HBfy54uTgyjOsIP/DZWFxr17D8iU4LdasDs8vCVOYuPXKMpYH4lrW4yS4WoH4S0M8qZQcQ7qbyLFF0F21esCs/JZbdgBbjyz3p0HBa22HPwYaUGrb0WA3A335oMqRAAbsaOKN13QWpl2t40ULeXfcUN4WlJdJzWydim2s6DLrWHVdTy2W+tHDPMoN9rD7V41Nn7QN9QkqYWp2M+zd7e0pprnA8vI3efXdBtk6MXVQYw/cHXmBiCvxkLZ8YN88Cn49kDhzu4+Gw+uMrPTIQbPT0X483AKW8o7uleQxtISTdX9Z9pBmJbvp1tClkZB4K38imOOauo+vkCAwEAAaOCAUgwggFEMD0GCSsGAQQBgjcVBwQwMC4GJisGAQQBgjcVCIXE6luC0eM1lZEbgvmXGIaly2uBf4P2/HeBuPEzAgFkAgEHMBMGA1UdJQQMMAoGCCsGAQUFBwMJMA4GA1UdDwEB/wQEAwIHgDAbBgkrBgEEAYI3FQoEDjAMMAoGCCsGAQUFBwMJMA8GCSsGAQUFBzABBQQCBQAwHwYDVR0jBBgwFoAUXwUYQRDeFS866cAWo+ehalLROuwwHQYDVR0OBBYEFEbxB5ujvoCF/yWESrqdAJGaQBvLMB4GA1UdEQQXMBWCE1NJLUFQT0NTLTEwMS5mZGkuY3IwUAYJKwYBBAGCNxkCBEMwQaA/BgorBgEEAYI3GQIBoDEEL1MtMS01LTIxLTMyMzk1NTA4NzgtNzUzNzk5NzM5LTE3NTY2MDE1MDMtMTA3MTMzMA0GCSqGSIb3DQEBCwUAA4IBAQBB2XKGB4kmhiH8+FrS4zw/TOn083a3WlVRSDpAZ/OUX8WDrlaD26MJq9jB3YrbGwnUFAS1AiD0tUuy0A99Q0gfM+CPHiR2TtKgT++nDgVUmiGIA8Xum0Ei+gh0TWQ+aXbXmP31HPRGwF/gjHYVpSJwfdp5aom3My6ZNbi4H8uD6+CC9eJeq+k/Cvh6vojjnfSdEcBCDvr1Yz3L1A2x95RxgTpceYz8b5EdKUdTEMsfn4kNMar6u9HqmgoCXNIJw4pF6vFASpRt2divHQXB05uM8+nol337kWzMV4H1HRWzVgNyau4AipRAV/kLPEhBOmfJclEYi3LGgjfIBmLjbVvp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j4Bf9ZAV0TCXwdDZC3T7aU/JTuKqn2DmydaQa/mKKYYCBCeRqIUYDzIwMjUxMDI0MTQyMTE0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TE0WjAvBgkqhkiG9w0BCQQxIgQgV5En28useLCsTGEDITyi0uGnHy9xFkYXcQpzyowb3T8wNwYLKoZIhvcNAQkQAi8xKDAmMCQwIgQgrKszXYj6Q2nTJpWV/NZakemXG2IrBO983WoSsYOW808wDQYJKoZIhvcNAQEBBQAEggEAut9WhFxLfnCXc3RjZJaPp3D2oV0gtCgLJIhOCZhgX7FuqhXsMDIfK8sbkH8CV7Me9MYLTvjUOBxMipTM4sbyGmfr6EBsiD5tkkMBmJgOJJqmrCZdSKHNf7BQ5fJKi9HiosPuwHs6dwnhR59fTje6zXz1utGOX/v7GAhU6xwRMBHQP2qHzcikOQTteOAzb1WV2AVQ78smpO72z4r4pbam4vkITTrIUx8U7s64Qmt/VCYMsPEaV4KlX/qPF0qCANy/cfGiu6eeWPaKdSOLVafTZTr20MQX/XTjCCFWtIq0LobHEtCoGzJ4KtbpbXieNQbRUmN3djZgOj9+EBAztAEG5A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2024-07-24T01:41:34Z</cp:lastPrinted>
  <dcterms:created xsi:type="dcterms:W3CDTF">2009-06-26T21:46:25Z</dcterms:created>
  <dcterms:modified xsi:type="dcterms:W3CDTF">2025-10-17T01:36:41Z</dcterms:modified>
</cp:coreProperties>
</file>