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varez &amp; Asociados\Dropbox\Clientes\Agencia Seguros Inv.ySeg.Occ.SA\1ESTADOS FINANCIEROS CON FIRMA DIGITAL\SETIEMBRE 2021\"/>
    </mc:Choice>
  </mc:AlternateContent>
  <xr:revisionPtr revIDLastSave="0" documentId="8_{822DDDD2-E4B6-4E54-970A-9428BDA3E9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31" i="1"/>
  <c r="B14" i="1"/>
  <c r="B33" i="1" l="1"/>
  <c r="B48" i="1" l="1"/>
  <c r="B40" i="1"/>
  <c r="D29" i="1"/>
  <c r="F12" i="1"/>
  <c r="B50" i="1" l="1"/>
  <c r="F60" i="1"/>
  <c r="E36" i="1"/>
  <c r="E54" i="1" s="1"/>
  <c r="D36" i="1"/>
  <c r="D54" i="1"/>
  <c r="F16" i="1"/>
  <c r="F18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5" i="1"/>
  <c r="B52" i="1" l="1"/>
  <c r="F36" i="1"/>
  <c r="F54" i="1" s="1"/>
  <c r="D57" i="1" l="1"/>
  <c r="D58" i="1" s="1"/>
  <c r="E57" i="1" l="1"/>
</calcChain>
</file>

<file path=xl/sharedStrings.xml><?xml version="1.0" encoding="utf-8"?>
<sst xmlns="http://schemas.openxmlformats.org/spreadsheetml/2006/main" count="43" uniqueCount="42">
  <si>
    <t>Estado de Flujo de Efectivo</t>
  </si>
  <si>
    <t>Flujo de Efectivo en las Actividades de Operación:</t>
  </si>
  <si>
    <t>Utilidad o Pérdida del Período</t>
  </si>
  <si>
    <t xml:space="preserve">Ajustes para conciliar la Utilidad (Pérdida) Neta con el Efectivo </t>
  </si>
  <si>
    <t>Neto (usado) Provisto en las Actividades de Operación:</t>
  </si>
  <si>
    <t>Depreciación, Amortización y Deterioro del Valor del Período</t>
  </si>
  <si>
    <t>Cambios en los activos disminución, (aumento):</t>
  </si>
  <si>
    <t>Cuentas por Cobrar</t>
  </si>
  <si>
    <t>Inventarios</t>
  </si>
  <si>
    <t>Comisiones pagadas por adelantado</t>
  </si>
  <si>
    <t>Activo por Impuesto Diferido</t>
  </si>
  <si>
    <t>Cambios en los pasivos (disminución), aumento:</t>
  </si>
  <si>
    <t>Pasivos Financieros Circulantes</t>
  </si>
  <si>
    <t>Cuentas por pagar</t>
  </si>
  <si>
    <t>Cuentas por pagar Socios</t>
  </si>
  <si>
    <t>Pasivo por Impuesto Diferido</t>
  </si>
  <si>
    <t>Total Ajustes</t>
  </si>
  <si>
    <t>Efectivo neto (neto) provisto en las actividades de operación:</t>
  </si>
  <si>
    <t>Flujo de Efectivo en las Actividades de Inversión:</t>
  </si>
  <si>
    <t>Propiedad, Planta y Equipo</t>
  </si>
  <si>
    <t>Terrenos</t>
  </si>
  <si>
    <t>Plusvalía Comprada</t>
  </si>
  <si>
    <t>Activos Financieros no Circulantes</t>
  </si>
  <si>
    <t>Efectivo Neto (usado) Provisto en las actividades de Operación:</t>
  </si>
  <si>
    <t>Flujo de Efectivo en las Actividades de Financiamiento:</t>
  </si>
  <si>
    <t>Hipotecas por pagar</t>
  </si>
  <si>
    <t>Capital Social</t>
  </si>
  <si>
    <t>Capital adicional aportado</t>
  </si>
  <si>
    <t>Utilidad acumulada</t>
  </si>
  <si>
    <t>Reserva Legal</t>
  </si>
  <si>
    <t>(Disminución) Aumento Neto en Efectivo</t>
  </si>
  <si>
    <t>Efectivo al inicio del período</t>
  </si>
  <si>
    <t>Efectivo al final del período</t>
  </si>
  <si>
    <t>AGENCIA DE SEGUROS INVERSIONES Y SEGUROS DE OCCIDENTE, S.A.</t>
  </si>
  <si>
    <t xml:space="preserve">  CONTADOR PRIVADO                                        GERENTE GENERAL</t>
  </si>
  <si>
    <t>Provisiones por pagar</t>
  </si>
  <si>
    <t xml:space="preserve">Sr. Juan José Vargas Mesén                        MBA. Edgar Antonio Salas Zúñiga </t>
  </si>
  <si>
    <t>Equipos de computación</t>
  </si>
  <si>
    <t>inversiones</t>
  </si>
  <si>
    <t>Impuesto sobre ventas por cobrar</t>
  </si>
  <si>
    <t>Impuesto por Pagar ventas</t>
  </si>
  <si>
    <t>Por el Período terminado el 30 de setiembre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</si>
</sst>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5" fontId="2" fillId="0" borderId="0" xfId="1" applyFont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5" fillId="0" borderId="0" xfId="0" applyFont="1"/>
    <xf numFmtId="165" fontId="2" fillId="0" borderId="0" xfId="1" applyNumberFormat="1" applyFont="1"/>
    <xf numFmtId="165" fontId="4" fillId="0" borderId="0" xfId="1" applyNumberFormat="1" applyFont="1"/>
    <xf numFmtId="165" fontId="5" fillId="0" borderId="0" xfId="1" applyNumberFormat="1" applyFont="1" applyFill="1"/>
    <xf numFmtId="165" fontId="4" fillId="0" borderId="0" xfId="1" applyNumberFormat="1" applyFont="1" applyFill="1"/>
    <xf numFmtId="165" fontId="5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3" fontId="0" fillId="0" borderId="0" xfId="0" applyNumberFormat="1"/>
    <xf numFmtId="0" fontId="2" fillId="0" borderId="0" xfId="0" applyFont="1" applyFill="1"/>
    <xf numFmtId="165" fontId="2" fillId="0" borderId="0" xfId="1" applyNumberFormat="1" applyFont="1" applyFill="1"/>
    <xf numFmtId="43" fontId="0" fillId="0" borderId="0" xfId="0" applyNumberForma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tabSelected="1" workbookViewId="0">
      <selection activeCell="B62" sqref="B62"/>
    </sheetView>
  </sheetViews>
  <sheetFormatPr baseColWidth="10" defaultRowHeight="15" x14ac:dyDescent="0.25"/>
  <cols>
    <col min="1" max="1" width="59" customWidth="1"/>
    <col min="2" max="2" width="20.85546875" style="12" customWidth="1"/>
    <col min="4" max="6" width="15.42578125" hidden="1" customWidth="1"/>
    <col min="7" max="7" width="0" hidden="1" customWidth="1"/>
    <col min="8" max="8" width="15.5703125" bestFit="1" customWidth="1"/>
    <col min="9" max="9" width="16.5703125" bestFit="1" customWidth="1"/>
    <col min="10" max="10" width="15" customWidth="1"/>
    <col min="11" max="11" width="16.42578125" customWidth="1"/>
    <col min="12" max="12" width="13.140625" bestFit="1" customWidth="1"/>
    <col min="13" max="13" width="14.42578125" bestFit="1" customWidth="1"/>
    <col min="14" max="14" width="17.28515625" customWidth="1"/>
  </cols>
  <sheetData>
    <row r="2" spans="1:14" x14ac:dyDescent="0.25">
      <c r="A2" s="19" t="s">
        <v>33</v>
      </c>
      <c r="B2" s="19"/>
    </row>
    <row r="3" spans="1:14" x14ac:dyDescent="0.25">
      <c r="A3" s="19" t="s">
        <v>0</v>
      </c>
      <c r="B3" s="19"/>
    </row>
    <row r="4" spans="1:14" x14ac:dyDescent="0.25">
      <c r="A4" s="19" t="s">
        <v>41</v>
      </c>
      <c r="B4" s="19"/>
    </row>
    <row r="5" spans="1:14" x14ac:dyDescent="0.25">
      <c r="A5" s="1"/>
      <c r="B5" s="7"/>
      <c r="C5" s="1"/>
    </row>
    <row r="6" spans="1:14" x14ac:dyDescent="0.25">
      <c r="A6" s="1" t="s">
        <v>1</v>
      </c>
      <c r="B6" s="7"/>
      <c r="C6" s="1"/>
    </row>
    <row r="7" spans="1:14" x14ac:dyDescent="0.25">
      <c r="A7" s="1" t="s">
        <v>2</v>
      </c>
      <c r="B7" s="7">
        <v>5547723.8600000003</v>
      </c>
      <c r="C7" s="1"/>
      <c r="N7" s="7"/>
    </row>
    <row r="8" spans="1:14" x14ac:dyDescent="0.25">
      <c r="A8" s="1"/>
      <c r="B8" s="7"/>
      <c r="C8" s="1"/>
      <c r="N8" s="7"/>
    </row>
    <row r="9" spans="1:14" x14ac:dyDescent="0.25">
      <c r="A9" s="1" t="s">
        <v>3</v>
      </c>
      <c r="B9" s="7"/>
      <c r="C9" s="1"/>
      <c r="D9">
        <v>2010</v>
      </c>
      <c r="E9">
        <v>2011</v>
      </c>
      <c r="I9" s="7"/>
      <c r="J9" s="7"/>
      <c r="K9" s="7"/>
      <c r="N9" s="7"/>
    </row>
    <row r="10" spans="1:14" x14ac:dyDescent="0.25">
      <c r="A10" s="1" t="s">
        <v>4</v>
      </c>
      <c r="B10" s="7"/>
      <c r="C10" s="1"/>
      <c r="I10" s="7"/>
      <c r="J10" s="7"/>
      <c r="K10" s="7"/>
      <c r="N10" s="7"/>
    </row>
    <row r="11" spans="1:14" x14ac:dyDescent="0.25">
      <c r="A11" s="1"/>
      <c r="B11" s="7"/>
      <c r="C11" s="1"/>
      <c r="I11" s="7"/>
      <c r="J11" s="7"/>
      <c r="K11" s="7"/>
      <c r="N11" s="7"/>
    </row>
    <row r="12" spans="1:14" x14ac:dyDescent="0.25">
      <c r="A12" s="1" t="s">
        <v>5</v>
      </c>
      <c r="B12" s="7">
        <v>0</v>
      </c>
      <c r="C12" s="1"/>
      <c r="D12" s="2">
        <v>7842981</v>
      </c>
      <c r="E12" s="2">
        <v>9322190</v>
      </c>
      <c r="F12" s="2">
        <f>+D12-E12</f>
        <v>-1479209</v>
      </c>
      <c r="I12" s="7"/>
      <c r="J12" s="7"/>
      <c r="K12" s="7"/>
      <c r="N12" s="7"/>
    </row>
    <row r="13" spans="1:14" x14ac:dyDescent="0.25">
      <c r="A13" s="1"/>
      <c r="B13" s="7"/>
      <c r="C13" s="1"/>
      <c r="I13" s="7"/>
      <c r="J13" s="7"/>
      <c r="K13" s="7"/>
      <c r="N13" s="7"/>
    </row>
    <row r="14" spans="1:14" x14ac:dyDescent="0.25">
      <c r="A14" s="1" t="s">
        <v>6</v>
      </c>
      <c r="B14" s="7">
        <f>-159292.04-132734.52+0.56</f>
        <v>-292026</v>
      </c>
      <c r="C14" s="1"/>
      <c r="I14" s="7"/>
      <c r="J14" s="7"/>
      <c r="K14" s="7"/>
      <c r="N14" s="7"/>
    </row>
    <row r="15" spans="1:14" hidden="1" x14ac:dyDescent="0.25">
      <c r="A15" s="1" t="s">
        <v>7</v>
      </c>
      <c r="B15" s="7">
        <v>0</v>
      </c>
      <c r="C15" s="1"/>
      <c r="D15" s="2">
        <v>17238030</v>
      </c>
      <c r="E15" s="2">
        <v>0</v>
      </c>
      <c r="F15" s="2">
        <f>+D15-E15</f>
        <v>17238030</v>
      </c>
      <c r="I15" s="7"/>
      <c r="K15" s="18"/>
      <c r="N15" s="7"/>
    </row>
    <row r="16" spans="1:14" hidden="1" x14ac:dyDescent="0.25">
      <c r="A16" s="1" t="s">
        <v>8</v>
      </c>
      <c r="B16" s="7">
        <v>0</v>
      </c>
      <c r="C16" s="1"/>
      <c r="D16" s="2"/>
      <c r="E16" s="2"/>
      <c r="F16" s="2">
        <f t="shared" ref="F16:F53" si="0">+D16-E16</f>
        <v>0</v>
      </c>
      <c r="N16" s="7"/>
    </row>
    <row r="17" spans="1:14" hidden="1" x14ac:dyDescent="0.25">
      <c r="A17" s="1" t="s">
        <v>38</v>
      </c>
      <c r="B17" s="7">
        <v>0</v>
      </c>
      <c r="C17" s="1"/>
      <c r="D17" s="2"/>
      <c r="E17" s="2"/>
      <c r="F17" s="2"/>
      <c r="N17" s="7"/>
    </row>
    <row r="18" spans="1:14" hidden="1" x14ac:dyDescent="0.25">
      <c r="A18" s="1" t="s">
        <v>9</v>
      </c>
      <c r="B18" s="7">
        <v>0</v>
      </c>
      <c r="C18" s="1"/>
      <c r="D18" s="2"/>
      <c r="E18" s="2"/>
      <c r="F18" s="2">
        <f t="shared" si="0"/>
        <v>0</v>
      </c>
      <c r="N18" s="7"/>
    </row>
    <row r="19" spans="1:14" hidden="1" x14ac:dyDescent="0.25">
      <c r="A19" s="1" t="s">
        <v>39</v>
      </c>
      <c r="B19" s="7">
        <v>0</v>
      </c>
      <c r="C19" s="1"/>
      <c r="D19" s="2"/>
      <c r="E19" s="2"/>
      <c r="F19" s="2"/>
      <c r="N19" s="7"/>
    </row>
    <row r="20" spans="1:14" hidden="1" x14ac:dyDescent="0.25">
      <c r="A20" s="16" t="s">
        <v>37</v>
      </c>
      <c r="B20" s="7">
        <v>0</v>
      </c>
      <c r="C20" s="1"/>
      <c r="D20" s="2"/>
      <c r="E20" s="2"/>
      <c r="F20" s="2"/>
      <c r="N20" s="7"/>
    </row>
    <row r="21" spans="1:14" hidden="1" x14ac:dyDescent="0.25">
      <c r="A21" s="16" t="s">
        <v>35</v>
      </c>
      <c r="B21" s="7">
        <v>0</v>
      </c>
      <c r="C21" s="1"/>
      <c r="D21" s="2">
        <v>196781</v>
      </c>
      <c r="E21" s="2">
        <v>0</v>
      </c>
      <c r="F21" s="2">
        <f t="shared" si="0"/>
        <v>196781</v>
      </c>
      <c r="N21" s="7"/>
    </row>
    <row r="22" spans="1:14" x14ac:dyDescent="0.25">
      <c r="A22" s="16" t="s">
        <v>10</v>
      </c>
      <c r="B22" s="17">
        <v>4832274</v>
      </c>
      <c r="C22" s="1"/>
      <c r="D22" s="2"/>
      <c r="E22" s="2"/>
      <c r="F22" s="2">
        <f t="shared" si="0"/>
        <v>0</v>
      </c>
      <c r="H22" s="17"/>
      <c r="I22" s="7"/>
      <c r="J22" s="7"/>
      <c r="K22" s="17"/>
      <c r="L22" s="15"/>
      <c r="M22" s="15"/>
      <c r="N22" s="17"/>
    </row>
    <row r="23" spans="1:14" x14ac:dyDescent="0.25">
      <c r="A23" s="16"/>
      <c r="B23" s="7"/>
      <c r="C23" s="1"/>
      <c r="D23" s="2"/>
      <c r="E23" s="2"/>
      <c r="F23" s="2"/>
      <c r="J23" s="15"/>
      <c r="N23" s="7"/>
    </row>
    <row r="24" spans="1:14" x14ac:dyDescent="0.25">
      <c r="A24" s="16" t="s">
        <v>11</v>
      </c>
      <c r="B24" s="7">
        <v>0</v>
      </c>
      <c r="C24" s="1"/>
      <c r="D24" s="2"/>
      <c r="E24" s="2"/>
      <c r="F24" s="2">
        <f t="shared" si="0"/>
        <v>0</v>
      </c>
      <c r="M24" s="15"/>
      <c r="N24" s="7"/>
    </row>
    <row r="25" spans="1:14" hidden="1" x14ac:dyDescent="0.25">
      <c r="A25" s="16" t="s">
        <v>12</v>
      </c>
      <c r="B25" s="7"/>
      <c r="C25" s="1"/>
      <c r="D25" s="2"/>
      <c r="E25" s="2"/>
      <c r="F25" s="2">
        <f t="shared" si="0"/>
        <v>0</v>
      </c>
      <c r="I25" s="7"/>
      <c r="K25" s="15"/>
      <c r="N25" s="7"/>
    </row>
    <row r="26" spans="1:14" hidden="1" x14ac:dyDescent="0.25">
      <c r="A26" s="16" t="s">
        <v>13</v>
      </c>
      <c r="B26" s="7">
        <v>0</v>
      </c>
      <c r="C26" s="1"/>
      <c r="D26" s="2">
        <v>5221628</v>
      </c>
      <c r="E26" s="2">
        <v>9877805</v>
      </c>
      <c r="F26" s="2">
        <f t="shared" si="0"/>
        <v>-4656177</v>
      </c>
      <c r="I26" s="7"/>
      <c r="J26" s="7"/>
      <c r="L26" s="14"/>
      <c r="N26" s="7"/>
    </row>
    <row r="27" spans="1:14" hidden="1" x14ac:dyDescent="0.25">
      <c r="A27" s="16" t="s">
        <v>14</v>
      </c>
      <c r="B27" s="7">
        <v>0</v>
      </c>
      <c r="C27" s="1"/>
      <c r="D27" s="2"/>
      <c r="E27" s="2"/>
      <c r="F27" s="2">
        <f t="shared" si="0"/>
        <v>0</v>
      </c>
      <c r="I27" s="7"/>
      <c r="J27" s="15"/>
      <c r="N27" s="7"/>
    </row>
    <row r="28" spans="1:14" x14ac:dyDescent="0.25">
      <c r="A28" s="16" t="s">
        <v>40</v>
      </c>
      <c r="B28" s="7">
        <v>-12073.34</v>
      </c>
      <c r="C28" s="1"/>
      <c r="D28" s="2"/>
      <c r="E28" s="2"/>
      <c r="F28" s="2">
        <f t="shared" si="0"/>
        <v>0</v>
      </c>
      <c r="I28" s="7"/>
      <c r="J28" s="7"/>
      <c r="K28" s="18"/>
      <c r="L28" s="18"/>
      <c r="N28" s="7"/>
    </row>
    <row r="29" spans="1:14" x14ac:dyDescent="0.25">
      <c r="A29" s="16" t="s">
        <v>15</v>
      </c>
      <c r="B29" s="7">
        <f>-2454678.41-0.36</f>
        <v>-2454678.77</v>
      </c>
      <c r="C29" s="1"/>
      <c r="D29" s="2">
        <f>4569050-1044001</f>
        <v>3525049</v>
      </c>
      <c r="E29" s="2">
        <v>1274902</v>
      </c>
      <c r="F29" s="2">
        <f t="shared" si="0"/>
        <v>2250147</v>
      </c>
      <c r="H29" s="7"/>
      <c r="J29" s="17"/>
      <c r="K29" s="15"/>
      <c r="L29" s="15"/>
      <c r="M29" s="7"/>
      <c r="N29" s="17"/>
    </row>
    <row r="30" spans="1:14" x14ac:dyDescent="0.25">
      <c r="A30" s="3"/>
      <c r="B30" s="8"/>
      <c r="C30" s="3"/>
      <c r="D30" s="2"/>
      <c r="E30" s="2"/>
      <c r="F30" s="2">
        <f t="shared" si="0"/>
        <v>0</v>
      </c>
      <c r="I30" s="7"/>
      <c r="J30" s="7"/>
      <c r="K30" s="18"/>
      <c r="N30" s="8"/>
    </row>
    <row r="31" spans="1:14" x14ac:dyDescent="0.25">
      <c r="A31" s="4" t="s">
        <v>16</v>
      </c>
      <c r="B31" s="9">
        <f>SUM(B12:B29)</f>
        <v>2073495.8900000001</v>
      </c>
      <c r="C31" s="3"/>
      <c r="D31" s="2"/>
      <c r="E31" s="2"/>
      <c r="F31" s="2">
        <f t="shared" si="0"/>
        <v>0</v>
      </c>
      <c r="I31" s="7"/>
      <c r="M31" s="13"/>
      <c r="N31" s="9"/>
    </row>
    <row r="32" spans="1:14" x14ac:dyDescent="0.25">
      <c r="A32" s="5"/>
      <c r="B32" s="10"/>
      <c r="C32" s="3"/>
      <c r="D32" s="2"/>
      <c r="E32" s="2"/>
      <c r="F32" s="2">
        <f t="shared" si="0"/>
        <v>0</v>
      </c>
      <c r="I32" s="7"/>
      <c r="J32" s="7"/>
      <c r="K32" s="18"/>
      <c r="N32" s="10"/>
    </row>
    <row r="33" spans="1:14" x14ac:dyDescent="0.25">
      <c r="A33" s="4" t="s">
        <v>17</v>
      </c>
      <c r="B33" s="9">
        <f>+B7+B31</f>
        <v>7621219.75</v>
      </c>
      <c r="C33" s="3"/>
      <c r="D33" s="2"/>
      <c r="E33" s="2"/>
      <c r="F33" s="2">
        <f t="shared" si="0"/>
        <v>0</v>
      </c>
      <c r="N33" s="9"/>
    </row>
    <row r="34" spans="1:14" x14ac:dyDescent="0.25">
      <c r="A34" s="3"/>
      <c r="B34" s="8"/>
      <c r="C34" s="3"/>
      <c r="D34" s="2"/>
      <c r="E34" s="2"/>
      <c r="F34" s="2">
        <f t="shared" si="0"/>
        <v>0</v>
      </c>
      <c r="N34" s="8"/>
    </row>
    <row r="35" spans="1:14" hidden="1" x14ac:dyDescent="0.25">
      <c r="A35" s="3" t="s">
        <v>18</v>
      </c>
      <c r="B35" s="8"/>
      <c r="C35" s="3"/>
      <c r="D35" s="2"/>
      <c r="E35" s="2"/>
      <c r="F35" s="2">
        <f t="shared" si="0"/>
        <v>0</v>
      </c>
      <c r="N35" s="8"/>
    </row>
    <row r="36" spans="1:14" hidden="1" x14ac:dyDescent="0.25">
      <c r="A36" s="3" t="s">
        <v>19</v>
      </c>
      <c r="B36" s="8">
        <v>0</v>
      </c>
      <c r="C36" s="3"/>
      <c r="D36" s="2">
        <f>12598118+1096985</f>
        <v>13695103</v>
      </c>
      <c r="E36" s="2">
        <f>12598118+1320385</f>
        <v>13918503</v>
      </c>
      <c r="F36" s="2">
        <f t="shared" si="0"/>
        <v>-223400</v>
      </c>
      <c r="N36" s="8"/>
    </row>
    <row r="37" spans="1:14" hidden="1" x14ac:dyDescent="0.25">
      <c r="A37" s="3" t="s">
        <v>20</v>
      </c>
      <c r="B37" s="8">
        <v>0</v>
      </c>
      <c r="C37" s="3"/>
      <c r="D37" s="2">
        <v>0</v>
      </c>
      <c r="E37" s="2">
        <v>25000000</v>
      </c>
      <c r="F37" s="2">
        <f t="shared" si="0"/>
        <v>-25000000</v>
      </c>
    </row>
    <row r="38" spans="1:14" hidden="1" x14ac:dyDescent="0.25">
      <c r="A38" s="3" t="s">
        <v>21</v>
      </c>
      <c r="B38" s="8"/>
      <c r="C38" s="3"/>
      <c r="D38" s="2"/>
      <c r="E38" s="2"/>
      <c r="F38" s="2">
        <f t="shared" si="0"/>
        <v>0</v>
      </c>
    </row>
    <row r="39" spans="1:14" hidden="1" x14ac:dyDescent="0.25">
      <c r="A39" s="3" t="s">
        <v>22</v>
      </c>
      <c r="B39" s="8"/>
      <c r="C39" s="3"/>
      <c r="D39" s="2"/>
      <c r="E39" s="2"/>
      <c r="F39" s="2">
        <f t="shared" si="0"/>
        <v>0</v>
      </c>
    </row>
    <row r="40" spans="1:14" hidden="1" x14ac:dyDescent="0.25">
      <c r="A40" s="6" t="s">
        <v>23</v>
      </c>
      <c r="B40" s="11">
        <f>SUM(B36:B39)</f>
        <v>0</v>
      </c>
      <c r="C40" s="3"/>
      <c r="D40" s="2"/>
      <c r="E40" s="2"/>
      <c r="F40" s="2">
        <f t="shared" si="0"/>
        <v>0</v>
      </c>
    </row>
    <row r="41" spans="1:14" hidden="1" x14ac:dyDescent="0.25">
      <c r="A41" s="3"/>
      <c r="B41" s="8"/>
      <c r="C41" s="3"/>
      <c r="D41" s="2"/>
      <c r="E41" s="2"/>
      <c r="F41" s="2">
        <f t="shared" si="0"/>
        <v>0</v>
      </c>
    </row>
    <row r="42" spans="1:14" hidden="1" x14ac:dyDescent="0.25">
      <c r="A42" s="3" t="s">
        <v>24</v>
      </c>
      <c r="B42" s="8"/>
      <c r="C42" s="3"/>
      <c r="D42" s="2"/>
      <c r="E42" s="2"/>
      <c r="F42" s="2">
        <f t="shared" si="0"/>
        <v>0</v>
      </c>
    </row>
    <row r="43" spans="1:14" hidden="1" x14ac:dyDescent="0.25">
      <c r="A43" s="3" t="s">
        <v>25</v>
      </c>
      <c r="B43" s="8">
        <v>0</v>
      </c>
      <c r="C43" s="3"/>
      <c r="D43" s="2"/>
      <c r="E43" s="2"/>
      <c r="F43" s="2">
        <f t="shared" si="0"/>
        <v>0</v>
      </c>
    </row>
    <row r="44" spans="1:14" hidden="1" x14ac:dyDescent="0.25">
      <c r="A44" s="3" t="s">
        <v>26</v>
      </c>
      <c r="B44" s="8">
        <v>0</v>
      </c>
      <c r="C44" s="3"/>
      <c r="D44" s="2"/>
      <c r="E44" s="2"/>
      <c r="F44" s="2">
        <f t="shared" si="0"/>
        <v>0</v>
      </c>
    </row>
    <row r="45" spans="1:14" hidden="1" x14ac:dyDescent="0.25">
      <c r="A45" s="3" t="s">
        <v>27</v>
      </c>
      <c r="B45" s="8">
        <v>0</v>
      </c>
      <c r="C45" s="3"/>
      <c r="D45" s="2"/>
      <c r="E45" s="2"/>
      <c r="F45" s="2">
        <f t="shared" si="0"/>
        <v>0</v>
      </c>
    </row>
    <row r="46" spans="1:14" hidden="1" x14ac:dyDescent="0.25">
      <c r="A46" s="3" t="s">
        <v>28</v>
      </c>
      <c r="B46" s="8">
        <v>0</v>
      </c>
      <c r="C46" s="3"/>
      <c r="D46" s="2"/>
      <c r="E46" s="2"/>
      <c r="F46" s="2">
        <f t="shared" si="0"/>
        <v>0</v>
      </c>
    </row>
    <row r="47" spans="1:14" hidden="1" x14ac:dyDescent="0.25">
      <c r="A47" s="3" t="s">
        <v>29</v>
      </c>
      <c r="B47" s="8">
        <v>0</v>
      </c>
      <c r="C47" s="3"/>
      <c r="D47" s="2">
        <v>121800</v>
      </c>
      <c r="E47" s="2">
        <v>307651</v>
      </c>
      <c r="F47" s="2">
        <f t="shared" si="0"/>
        <v>-185851</v>
      </c>
    </row>
    <row r="48" spans="1:14" x14ac:dyDescent="0.25">
      <c r="A48" s="6" t="s">
        <v>23</v>
      </c>
      <c r="B48" s="11">
        <f>SUM(B43:B47)</f>
        <v>0</v>
      </c>
      <c r="C48" s="3"/>
      <c r="D48" s="2"/>
      <c r="E48" s="2"/>
      <c r="F48" s="2">
        <f t="shared" si="0"/>
        <v>0</v>
      </c>
    </row>
    <row r="49" spans="1:10" x14ac:dyDescent="0.25">
      <c r="A49" s="3"/>
      <c r="B49" s="8"/>
      <c r="C49" s="3"/>
      <c r="D49" s="2"/>
      <c r="E49" s="2"/>
      <c r="F49" s="2">
        <f t="shared" si="0"/>
        <v>0</v>
      </c>
    </row>
    <row r="50" spans="1:10" x14ac:dyDescent="0.25">
      <c r="A50" s="6" t="s">
        <v>30</v>
      </c>
      <c r="B50" s="11">
        <f>+B33+B40+B48</f>
        <v>7621219.75</v>
      </c>
      <c r="C50" s="3"/>
      <c r="D50" s="2"/>
      <c r="E50" s="2"/>
      <c r="F50" s="2">
        <f t="shared" si="0"/>
        <v>0</v>
      </c>
    </row>
    <row r="51" spans="1:10" x14ac:dyDescent="0.25">
      <c r="A51" s="6" t="s">
        <v>31</v>
      </c>
      <c r="B51" s="11">
        <v>35519310</v>
      </c>
      <c r="C51" s="3"/>
      <c r="D51" s="2"/>
      <c r="E51" s="2"/>
      <c r="F51" s="2">
        <f t="shared" si="0"/>
        <v>0</v>
      </c>
      <c r="J51" s="13"/>
    </row>
    <row r="52" spans="1:10" x14ac:dyDescent="0.25">
      <c r="A52" s="6" t="s">
        <v>32</v>
      </c>
      <c r="B52" s="11">
        <f>SUM(B50:B51)</f>
        <v>43140529.75</v>
      </c>
      <c r="C52" s="3"/>
      <c r="D52" s="2"/>
      <c r="E52" s="2"/>
      <c r="F52" s="2">
        <f t="shared" si="0"/>
        <v>0</v>
      </c>
      <c r="H52" s="13"/>
      <c r="I52" s="13"/>
      <c r="J52" s="14"/>
    </row>
    <row r="53" spans="1:10" x14ac:dyDescent="0.25">
      <c r="A53" s="3"/>
      <c r="B53" s="8"/>
      <c r="C53" s="3"/>
      <c r="D53" s="2"/>
      <c r="E53" s="2"/>
      <c r="F53" s="2">
        <f t="shared" si="0"/>
        <v>0</v>
      </c>
      <c r="H53" s="13"/>
      <c r="I53" s="14"/>
    </row>
    <row r="54" spans="1:10" x14ac:dyDescent="0.25">
      <c r="A54" s="3"/>
      <c r="B54" s="8"/>
      <c r="C54" s="3"/>
      <c r="D54" s="2">
        <f>SUM(D5:D53)</f>
        <v>47843382</v>
      </c>
      <c r="E54" s="2">
        <f t="shared" ref="E54:F54" si="1">SUM(E5:E53)</f>
        <v>59703062</v>
      </c>
      <c r="F54" s="2">
        <f t="shared" si="1"/>
        <v>-11859679</v>
      </c>
    </row>
    <row r="55" spans="1:10" x14ac:dyDescent="0.25">
      <c r="A55" s="1"/>
      <c r="B55" s="7"/>
      <c r="C55" s="1"/>
      <c r="D55" s="2"/>
      <c r="E55" s="2"/>
      <c r="F55" s="2"/>
    </row>
    <row r="56" spans="1:10" x14ac:dyDescent="0.25">
      <c r="A56" s="1"/>
      <c r="B56" s="7"/>
      <c r="C56" s="1"/>
      <c r="D56" s="2">
        <v>6143479</v>
      </c>
      <c r="E56" s="2"/>
      <c r="F56" s="2"/>
    </row>
    <row r="57" spans="1:10" x14ac:dyDescent="0.25">
      <c r="A57" s="1"/>
      <c r="B57" s="7"/>
      <c r="C57" s="1"/>
      <c r="D57" s="2">
        <f>+B52-D56</f>
        <v>36997050.75</v>
      </c>
      <c r="E57" s="2">
        <f>+D57*2</f>
        <v>73994101.5</v>
      </c>
      <c r="F57" s="2"/>
    </row>
    <row r="58" spans="1:10" x14ac:dyDescent="0.25">
      <c r="A58" s="1"/>
      <c r="B58" s="7"/>
      <c r="C58" s="1"/>
      <c r="D58" s="2">
        <f>+D57/2</f>
        <v>18498525.375</v>
      </c>
      <c r="E58" s="2"/>
      <c r="F58" s="2"/>
    </row>
    <row r="59" spans="1:10" x14ac:dyDescent="0.25">
      <c r="A59" s="1" t="s">
        <v>36</v>
      </c>
      <c r="B59" s="7"/>
      <c r="C59" s="1"/>
      <c r="D59" s="2"/>
      <c r="E59" s="2"/>
      <c r="F59" s="2"/>
    </row>
    <row r="60" spans="1:10" x14ac:dyDescent="0.25">
      <c r="A60" s="1" t="s">
        <v>34</v>
      </c>
      <c r="B60" s="7"/>
      <c r="C60" s="1"/>
      <c r="D60">
        <v>7842981</v>
      </c>
      <c r="E60">
        <v>9322190</v>
      </c>
      <c r="F60">
        <f>+D60-E60</f>
        <v>-1479209</v>
      </c>
    </row>
    <row r="61" spans="1:10" x14ac:dyDescent="0.25">
      <c r="A61" s="1"/>
      <c r="B61" s="7"/>
      <c r="C61" s="1"/>
    </row>
    <row r="62" spans="1:10" x14ac:dyDescent="0.25">
      <c r="A62" s="1"/>
      <c r="B62" s="7"/>
      <c r="C62" s="1"/>
    </row>
    <row r="63" spans="1:10" x14ac:dyDescent="0.25">
      <c r="A63" s="1"/>
      <c r="B63" s="7"/>
      <c r="C63" s="1"/>
    </row>
  </sheetData>
  <mergeCells count="3">
    <mergeCell ref="A2:B2"/>
    <mergeCell ref="A3:B3"/>
    <mergeCell ref="A4:B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1/04/xmlenc#sha256"/>
      <DigestValue>6FD5dMhKKHcppdnQ6M5bU5NCvJz+livhetHrsUT9Qyc=</DigestValue>
    </Reference>
    <Reference URI="#idOfficeObject" Type="http://www.w3.org/2000/09/xmldsig#Object">
      <DigestMethod Algorithm="http://www.w3.org/2001/04/xmlenc#sha256"/>
      <DigestValue>X1x6Zr8l7Ocnnm3NX1S8gfglUOY1G77I2Sx0+M+PSbc=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1/04/xmlenc#sha256"/>
      <DigestValue>wVUEVK6aobjNKkDSPUPttT7lmKjYs5Q8Ad2MvSaN+64=</DigestValue>
    </Reference>
  </SignedInfo>
  <SignatureValue>n2sw3mEPxCQ9N+Tf3eFLd8cWu7ndGDZu0QF24BLyHM4Tc79By3A6rPuVJC/0IW6gV/9aNb5vo9Dc
cdzpkuopCkrtWPzmdQm0Y/82OAlwPTuG2iWYpLEWB4wRwEB1eQ1QkJyAElCl9baM4429pZpW9ALS
M8F0m+0gjU3uqbCzsdPy/OjgSGRuzUL6/BQe7ovdDQaGJXr2d42l4XDJVCAl6DBIsna3KVJKxmjk
tL181ldU3BCVAQpoVcMZhOZxemCS0tSuBFcZ+SMdOafkRHySv+7aVZlpfd1GdfdOuO7GKXqbAHoF
hmPGQ9Idab4wiiMrdbbNiPyEooUF2S+LPAgBFQ==</SignatureValue>
  <KeyInfo>
    <X509Data>
      <X509Certificate>MIIFsTCCBJmgAwIBAgITFAAC/g9R8+hr0DKaugAAAAL+DzANBgkqhkiG9w0BAQsFADCBmTEZMBcG
A1UEBRMQQ1BKLTQtMDAwLTAwNDAxNzELMAkGA1UEBhMCQ1IxJDAiBgNVBAoTG0JBTkNPIENFTlRS
QUwgREUgQ09TVEEgUklDQTEiMCAGA1UECxMZRElWSVNJT04gU0lTVEVNQVMgREUgUEFHTzElMCMG
A1UEAxMcQ0EgU0lOUEUgLSBQRVJTT05BIEZJU0lDQSB2MjAeFw0xODAyMTMxNjE5NDdaFw0yMjAy
MTIxNjE5NDdaMIGzMRkwFwYDVQQFExBDUEYtMDEtMDQ2NS0wMDAyMRYwFAYDVQQEDA1TQUxBUyBa
VcORSUdBMRYwFAYDVQQqEw1FREdBUiBBTlRPTklPMQswCQYDVQQGEwJDUjEXMBUGA1UEChMOUEVS
U09OQSBGSVNJQ0ExEjAQBgNVBAsTCUNJVURBREFOTzEsMCoGA1UEAwwjRURHQVIgQU5UT05JTyBT
QUxBUyBaVcORSUdBIChGSVJNQSkwggEiMA0GCSqGSIb3DQEBAQUAA4IBDwAwggEKAoIBAQDb/ccO
SPRj+qC3d2kMU3gXXm8w9gO3kW+sAIqp5LdGPIDnXQJCzyxftmo8JGf4pPYyoVb+F/05RoO99vPk
M4e+5RrtYRlZQ7oCcpZlW827pz4qY0QDn49F0zAVMyOMMjsrFWRReMJxysQbPtHhRiBlzWyxPElJ
5pIwebIkgb0KAVYvJGjd8+y2VvG8onpO46Bnc1F93jeZ+e9C4zA8fcQ+7JrDkXutZVUX0127RgMW
Oz5x0thXacwAeN4GGRVvROrgw9NfHW8CGEV20oqC7uccPRgniJH3HVispZWrIDE8/J7oRB1r32YH
zosa8GIbtg3Ug7f40FZv5nj+YnJO0L+RAgMBAAGjggHUMIIB0DAdBgNVHQ4EFgQUu+g+vxkXDxSX
roIHfN23eaUGwSgwHwYDVR0jBBgwFoAUtHSLq57bdvB/pSjjlK0xzHLwsykwXgYDVR0fBFcwVTBT
oFGgT4ZNaHR0cDovL2ZkaS5zaW5wZS5maS5jci9yZXBvc2l0b3Jpby9DQSUyMFNJTlBFJTIwLSUy
MFBFUlNPTkElMjBGSVNJQ0ElMjB2Mi5jcmwwgZUGCCsGAQUFBwEBBIGIMIGFMFkGCCsGAQUFBzAC
hk1odHRwOi8vZmRpLnNpbnBlLmZpLmNyL3JlcG9zaXRvcmlvL0NBJTIwU0lOUEUlMjAtJTIwUEVS
U09OQSUyMEZJU0lDQSUyMHYyLmNydDAoBggrBgEFBQcwAYYcaHR0cDovL29jc3Auc2lucGUuZmku
Y3Ivb2NzcDAOBgNVHQ8BAf8EBAMCBsAwPQYJKwYBBAGCNxUHBDAwLgYmKwYBBAGCNxUIhcTqW4LR
4zWVkRuC+ZcYhqXLa4F/gbnScoGev3gCAWQCAQcwEwYDVR0lBAwwCgYIKwYBBQUHAwQwGwYJKwYB
BAGCNxUKBA4wDDAKBggrBgEFBQcDBDAVBgNVHSAEDjAMMAoGCGCBPAEBAQECMA0GCSqGSIb3DQEB
CwUAA4IBAQCUIEZF0ZSrck9Q84Z0RPp9ePlS1zAFymaz5sw+d5/i/0dcZhxBsv4i4XOga+DUoT0j
3m21tQsPN52SCRszM64COau+jQOetHWMvzKvS2UDi47KPZqW6Bc5mYuuhxSCxNiHgAMSqjGmxKCz
KsBSfe9DXt+m8PeIu4PspyykaVri6GG4nLa4jmLltJBGjUdG5t/diguKh5IHx2yktBZ60JEJmOVC
OuvO9w978C91SBNX3klIlkMk6yRIj3fKdPCiBgeAFDWB/zDZiU/cPyhRq7pXk30e6sxGaz4D6DSR
3YN501Qqw8RR17rbe4DUuDjzRHTyE8JAM4dYxtpzhx2t+0Gx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1/04/xmlenc#sha256"/>
        <DigestValue>8s5/M/QZRjvFNJvtuWCtQxB9IqHbjdFc5wiTMu/itFU=</DigestValue>
      </Reference>
      <Reference URI="/xl/sharedStrings.xml?ContentType=application/vnd.openxmlformats-officedocument.spreadsheetml.sharedStrings+xml">
        <DigestMethod Algorithm="http://www.w3.org/2001/04/xmlenc#sha256"/>
        <DigestValue>azY0ijDkFgmnSM5yRtAFQ73HH0rhZHR0GQm0mWxpeNA=</DigestValue>
      </Reference>
      <Reference URI="/xl/styles.xml?ContentType=application/vnd.openxmlformats-officedocument.spreadsheetml.styles+xml">
        <DigestMethod Algorithm="http://www.w3.org/2001/04/xmlenc#sha256"/>
        <DigestValue>av4/cT6aL6R5nXPr9MXdkTb/+CP142FuK8NhNd9tXfA=</DigestValue>
      </Reference>
      <Reference URI="/xl/theme/theme1.xml?ContentType=application/vnd.openxmlformats-officedocument.theme+xml">
        <DigestMethod Algorithm="http://www.w3.org/2001/04/xmlenc#sha256"/>
        <DigestValue>Q1Y4CPpXAEfTWbGgm5zElx8B0pHQK4RzdZXVzDJUMDc=</DigestValue>
      </Reference>
      <Reference URI="/xl/worksheets/sheet3.xml?ContentType=application/vnd.openxmlformats-officedocument.spreadsheetml.worksheet+xml">
        <DigestMethod Algorithm="http://www.w3.org/2001/04/xmlenc#sha256"/>
        <DigestValue>LrpQ6d1gVFley717/pxdG2+r00d8uQSovC6WNkuyqZ4=</DigestValue>
      </Reference>
      <Reference URI="/xl/worksheets/sheet2.xml?ContentType=application/vnd.openxmlformats-officedocument.spreadsheetml.worksheet+xml">
        <DigestMethod Algorithm="http://www.w3.org/2001/04/xmlenc#sha256"/>
        <DigestValue>08uEkwNeOmt2KjV8yzJK12kG9FIqwl/HajvMh4qjdgM=</DigestValue>
      </Reference>
      <Reference URI="/xl/worksheets/sheet1.xml?ContentType=application/vnd.openxmlformats-officedocument.spreadsheetml.worksheet+xml">
        <DigestMethod Algorithm="http://www.w3.org/2001/04/xmlenc#sha256"/>
        <DigestValue>61eXNb80Fzb7RsGv125B0sieSFZ3HHP809cflF0UOJ0=</DigestValue>
      </Reference>
      <Reference URI="/xl/calcChain.xml?ContentType=application/vnd.openxmlformats-officedocument.spreadsheetml.calcChain+xml">
        <DigestMethod Algorithm="http://www.w3.org/2001/04/xmlenc#sha256"/>
        <DigestValue>oB6MgIK9tThIC6Bmpk/euW8xB0j+S/hxG3y49z3qsl0=</DigestValue>
      </Reference>
      <Reference URI="/xl/workbook.xml?ContentType=application/vnd.openxmlformats-officedocument.spreadsheetml.sheet.main+xml">
        <DigestMethod Algorithm="http://www.w3.org/2001/04/xmlenc#sha256"/>
        <DigestValue>ykeb5Ewx3L/6PdRd/4JReRcxzWMgkT4IMxcsIjTcrrI=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</Manifest>
    <SignatureProperties>
      <SignatureProperty Id="idSignatureTime" Target="#idPackageSignature">
        <mdssi:SignatureTime>
          <mdssi:Format>YYYY-MM-DDThh:mm:ssTZD</mdssi:Format>
          <mdssi:Value>2021-10-26T22:29:22Z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SOLICITUD DE SUGESE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http://www.w3.org/2001/04/xmlenc#sha256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2021-10-26T22:29:22Z</xd:SigningTime>
          <xd:SigningCertificate>
            <xd:Cert>
              <xd:CertDigest>
                <DigestMethod Algorithm="http://www.w3.org/2001/04/xmlenc#sha256"/>
                <DigestValue>dsp8Ld9kvOK0/07gf2V4s9EPwIQoFh6AHKt8DJIrYsI=</DigestValue>
              </xd:CertDigest>
              <xd:IssuerSerial>
                <X509IssuerName>SERIALNUMBER=CPJ-4-000-004017, C=CR, O=BANCO CENTRAL DE COSTA RICA, OU=DIVISION SISTEMAS DE PAGO, CN=CA SINPE - PERSONA FISICA v2</X509IssuerName>
                <X509SerialNumber>446015922238803886506542702701193473370029583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K0gYJKoZIhvcNAQcCoIIKwzCCCr8CAQMxDzANBglghkgBZQMEAgEFADBzBgsqhkiG9w0BCRABBKBkBGIwYAIBAQYIYIE8AQEBAQUwMTANBglghkgBZQMEAgEFAAQgTLfwikenBTkNoP71+dIdd0IG+ucrMenb62wAcEm1QwsCBA0QT9sYDzIwMjExMDI2MjIzMDM4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xMTAyNjIyMzAzOFowLwYJKoZIhvcNAQkEMSIEIGBGWg91LUNP0q/R0lUWv1MGmR1ZouaZlLcpprlcTy6EMDcGCyqGSIb3DQEJEAIvMSgwJjAkMCIEIDcrk3iY5iZu+N7/iFpVKDYeTZ9u7elabVQcL5d9tumpMA0GCSqGSIb3DQEBAQUABIIBALH4jo2txo2F6aTMG1cMseNIXhQ2CNVaCKlA9yVVsIsv1bp+ANeEXEPdWquzFT+MdaK3985aYJJc+0gw0FpSYKqVKVZEESKUDuTjbswLxHJrBkiC7RRDy525q3/RceJqTwywrabVBu3zISE/Z6tjPikDhSIJ6ekofo4Ml0GHOwFYZxrrzijhnHPlAGK9jZvNeE1YdgJDUaWhvTR2yTckYW5Z2shNVN3m2sLUrncn5oP+fA6MXDrCjDxR+MRwOUd6U1th0q5FKuGyFHBFnZZN8nzlYY7k9ORjJj5S1bafSb1VoUDVHqiYftHbqB9oswmEqkUKJK0hNHKkraWKivpzY0w=</xd:EncapsulatedTimeStamp>
          </xd:SignatureTimeStamp>
          <xd:CompleteCertificateRefs>
            <xd:CertRefs>
              <xd:Cert>
                <xd:CertDigest>
                  <DigestMethod Algorithm="http://www.w3.org/2001/04/xmlenc#sha256"/>
                  <DigestValue>9MOmB5Qo76TeXgvr2HcOBYJvmbrzA9UTDRxJc3BR+Ak=</DigestValue>
                </xd:CertDigest>
                <xd:IssuerSerial>
                  <X509IssuerName>SERIALNUMBER=CPJ-2-100-098311, C=CR, O=MICITT, OU=DCFD, CN=CA POLITICA PERSONA FISICA - COSTA RICA v2</X509IssuerName>
                  <X509SerialNumber>1672555889905774989374701447987177132319047683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SERIALNUMBER=CPJ-2-100-098311, OU=DCFD, O=MICITT, C=CR, CN=CA RAIZ NACIONAL - COSTA RICA v2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SERIALNUMBER=CPJ-2-100-098311, OU=DCFD, O=MICITT, C=CR, CN=CA RAIZ NACIONAL - COSTA RICA v2</X509IssuerName>
                  <X509SerialNumber>155150036479860318890910376525337462028</X509SerialNumber>
                </xd:IssuerSerial>
              </xd:Cert>
            </xd:CertRefs>
          </xd:CompleteCertificateRefs>
          <xd:CertificateValues>
            <xd:EncapsulatedX509Certificate>MIINADCCCuigAwIBAgITSwAAAAMTyepkVGDdawAAAAAAAzANBgkqhkiG9w0BAQ0FADB9MRkwFwYDVQQFExBDUEotMi0xMDAtMDk4MzExMQswCQYDVQQGEwJDUjEPMA0GA1UEChMGTUlDSVRUMQ0wCwYDVQQLEwREQ0ZEMTMwMQYDVQQDEypDQSBQT0xJVElDQSBQRVJTT05BIEZJU0lDQSAtIENPU1RBIFJJQ0EgdjIwHhcNMTYwMTIxMTgxNjA4WhcNMjQwMTIxMTgyNjA4WjCBmTEZMBcGA1UEBRMQQ1BKLTQtMDAwLTAwNDAxNzELMAkGA1UEBhMCQ1IxJDAiBgNVBAoTG0JBTkNPIENFTlRSQUwgREUgQ09TVEEgUklDQTEiMCAGA1UECxMZRElWSVNJT04gU0lTVEVNQVMgREUgUEFHTzElMCMGA1UEAxMcQ0EgU0lOUEUgLSBQRVJTT05BIEZJU0lDQSB2MjCCASIwDQYJKoZIhvcNAQEBBQADggEPADCCAQoCggEBAOa9ooS00UHFT099PwJl/OLq8TVJD9STp1Kcqhjl234reztc/NNzMgvwcRJiLKWY5RaKWwxbEDOsgIcIp32gmNH057NqgAQcRAVfWLIVjqqTtQCkj3ZgTFUZeYwXe2qKgV/jRAfwy9ZQAO/la9ccWh7Upwf3y6Z9MAqA+er/o6FUfIBDnzSxBJvLlN5VuVXmp0bm5KT/wCYm/SIktDCIGAzIDo1ndowbhfTs6D/cMRzlMQgFQz6cwutaOGg13ojo0OLeqbNR/c8ERom5xcaMiGkJ4EPv30v4fb6lCtX+M3Soz+uha+tr9s0gWXPSrpyXWAWWrLl4yugXT5RxvLx7kWsCAwEAAaOCCFowgghWMBAGCSsGAQQBgjcVAQQDAgEAMB0GA1UdDgQWBBS0dIurntt28H+lKOOUrTHMcvCzKT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XMDsvznzaps0YruV9IpoXIN3enrxNHnzu9eEW9ucl3jP3yOK4SfqwTYvJ8PKKaG+p5WxhVFVh5Qn2nm0CPR8zrxMEskqg7GdScqIpoMe9ZojSEk4Xw19cHj3KN+eetp96lBpjTlva4ipz2ES09tVUA/ctU6kRbMR22B9qjeSE8agrYKaUBc4n44h1W6K7itGkIMVB/wQ1nF8sxkoVOitqLXjVy7ZKTk+4+S0rWK7SYt2fkaQZA8tSSt6fatPx68+gDKSv3JXNWG+Nr8IXZdyrpICwI/318JPPjR0QJnD7kivjZK2QFZCbuJu4rZoyblvXJLmei4QXpSIgRMgZ0MJamP5dW2Xw3qq2YQS4ma8ZTCqecat5wFGsH81RR10JnpRp4A4NpftguvbnZhG9m8kdmOKaq4R7NRp/wM/XZi0jxsvzdtUomquCQc+AJ26AZPWVy4nj+kglEJE759oo/Qjpgu9PZrkEARInpjHzYBSeq6SCHud58pzZIwStlOMicLozcLAyOvgTKAjg9cQBg1HVi1wT2aVL76tOAI0ZlCGiSnyGq3RUEKSC3TcFfTzpPJiHKw+6nPmTAAnCN8+co+s0Prh/+Ju24hA8ShhKYy3ORQ+3u2l8EoyPUcl+EDOC2kufLbuF7AKrBDF0hXmLfon9nZBnfr/EpL/J1qRaM7am1s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CompleteRevocationRefs>
            <xd:OCSPRefs>
              <xd:OCSPRef>
                <xd:OCSPIdentifier>
                  <xd:ResponderID>
                    <xd:ByKey>GcG/zYU33K4XmRYB1VGxtb0a7/4=</xd:ByKey>
                  </xd:ResponderID>
                  <xd:ProducedAt>2021-10-26T22:26:14Z</xd:ProducedAt>
                </xd:OCSPIdentifier>
                <xd:DigestAlgAndValue>
                  <DigestMethod Algorithm="http://www.w3.org/2001/04/xmlenc#sha256"/>
                  <DigestValue>A8AdDEjub22Cf8DbZgouRKgzIOnzMWvaOMSas+kbNNk=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Bk7xGzqCFhZK3MRpX/6JLexKE6Fjwmnu0PPGO4fd9T8=</DigestValue>
                </xd:DigestAlgAndValue>
                <xd:CRLIdentifier>
                  <xd:Issuer>CPJ-2-100-098311, CR, MICITT, DCFD, CA POLITICA PERSONA FISICA - COSTA RICA v2</xd:Issuer>
                  <xd:IssueTime>2021-09-03T15:20:57Z</xd:IssueTime>
                </xd:CRLIdentifier>
              </xd:CRLRef>
              <xd:CRLRef>
                <xd:DigestAlgAndValue>
                  <DigestMethod Algorithm="http://www.w3.org/2001/04/xmlenc#sha256"/>
                  <DigestValue>Z14GX6ROkOQCoKKL80YlJPoZyEpotB/wLKYYQOAzkYo=</DigestValue>
                </xd:DigestAlgAndValue>
                <xd:CRLIdentifier>
                  <xd:Issuer>CPJ-2-100-098311, DCFD, MICITT, CR, CA RAIZ NACIONAL - COSTA RICA v2</xd:Issuer>
                  <xd:IssueTime>2021-10-21T16:32:40Z</xd:IssueTime>
                </xd:CRLIdentifier>
              </xd:CRLRef>
            </xd:CRLRefs>
          </xd:CompleteRevocationRefs>
          <xd:RevocationValues>
            <xd:OCSPValues>
              <xd:EncapsulatedOCSPValue>MIIGOQoBAKCCBjIwggYuBgkrBgEFBQcwAQEEggYfMIIGGzCBxaIWBBQZwb/NhTfcrheZFgHVUbG1vRrv/hgPMjAyMTEwMjYyMjI2MTRaMIGZMIGWMEwwCQYFKw4DAhoFAAQUzgxHzN03kqP+e9oD7BphnZQwSGIEFLR0i6ue23bwf6Uo45StMcxy8LMpAhMUAAL+D1Hz6GvQMpq6AAAAAv4PgAAYDzIwMjExMDI2MjEyNjU2WqARGA8yMDIxMTAyODA5NDY1NlqhIDAeMBwGCSsGAQQBgjcVBAQPFw0yMTEwMjcyMTM2NTZaMA0GCSqGSIb3DQEBCwUAA4IBAQA7cSzI/WqkHnATq4ZXPmt9QqsU7rJ6z/O8FsFQzHzqy+dJoIHCPXmudIkkbIxNROOKU3AWmgY3UigUAEnj87T3iCbQqCbD6f+7NOciw1l6Jjg8HOmr/XYw0Ab6Vai/MaeuHehVj7i8tgRdV0xletgqNp7XhwYwQSOfFfg/WI/0bSBRcwqN8P+cGsFdey13ROc3jo1ahwm50o6G6hoqrUXIxqgwFqvfpBJS46FCqx3/m6c5C4Vxdp+jgC8awHvQ7ab8R8tDxQjlA3EUDvup1R9BDKIZXBpzBrRofUfHXAsfLGqEt250UZNispxobG3sDnNUM3GZms28tetZDC3CjwiroIIEOzCCBDcwggQzMIIDG6ADAgECAhMUAAwf6q0IghXRVIzMAAEADB/qMA0GCSqGSIb3DQEBCwUAMIGZMRkwFwYDVQQFExBDUEotNC0wMDAtMDA0MDE3MQswCQYDVQQGEwJDUjEkMCIGA1UEChMbQkFOQ08gQ0VOVFJBTCBERSBDT1NUQSBSSUNBMSIwIAYDVQQLExlESVZJU0lPTiBTSVNURU1BUyBERSBQQUdPMSUwIwYDVQQDExxDQSBTSU5QRSAtIFBFUlNPTkEgRklTSUNBIHYyMB4XDTIxMTAyNjE0MTMxOFoXDTIxMTEwOTE0MTMxOFowGjEYMBYGA1UEAxMPUE9SVkVOSVIuZmRpLmNyMIIBIjANBgkqhkiG9w0BAQEFAAOCAQ8AMIIBCgKCAQEAiMJBQFs+u7BdICVNjEaFHU9+KcmtEsAmgmsPNVoMcPSFD5EVSGB5RiXdx5bUWPlIw55A3gllse0tbfCvIIWu8aHa+AifVcjQo19DEi9uP45/kxoED4MtxZOl6fZWQ3jLWjaBc37MDQbOYMe4HQlpwVN3SKteeBTCvU64Q4/TIXOyiSq9KWaPjy00HO+6XKi1U5td5ny4ysb2r2jvLHzxhvWobp28/hImzACeqQTYAgZi+OkWJSRqBdJ88OnO13OQsTQcZVRIEqWsz1j2GeVadPsbcWs/TsdRArnRMQMOcgFHMbdSaGcnbhdknLEspeMVE7r1hqqCM4P1mwcsBiWiWwIDAQABo4HxMIHuMD0GCSsGAQQBgjcVBwQwMC4GJisGAQQBgjcVCIXE6luC0eM1lZEbgvmXGIaly2uBf4P2/HeBuPEzAgFkAgEHMBMGA1UdJQQMMAoGCCsGAQUFBwMJMA4GA1UdDwEB/wQEAwIHgDAbBgkrBgEEAYI3FQoEDjAMMAoGCCsGAQUFBwMJMA8GCSsGAQUFBzABBQQCBQAwHwYDVR0jBBgwFoAUtHSLq57bdvB/pSjjlK0xzHLwsykwHQYDVR0OBBYEFBnBv82FN9yuF5kWAdVRsbW9Gu/+MBoGA1UdEQQTMBGCD1BPUlZFTklSLmZkaS5jcjANBgkqhkiG9w0BAQsFAAOCAQEAdmQ6F4XbbAKsQcjUz2wAowO9rVqncyZOTkhUlCN0KLv276UP6Sn6g+9VqLJbOXyGeTcTt7RxKl7el2kThk6elvIkNfr2ySNhbhbSB0ex7rJOHkNeHCYVGDvAnBOdZpqZv5glBXQ9NEAZ3/yCCf5id2GOJ9q8X8Aw4nqRryQhhX1Q+zq1B1qm91ZmlL7DkIENNmMDj7BVI+bM7+3uV3UZwtwdvfX6M86vxJ2Gsr/sRrhT+pL32+9CUXt0sBkqEql/s92feKfqew8vzBuYRNdTQiD+ci/yYyJN9efKBw8XtHnEgTpr06xD1DK0VzIXAySij1y5Get+W5wtrbYK4C9Neg==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MTA5MDMxNTIwNTdaFw0yMTExMDQwMzQwNTdaoF8wXTAfBgNVHSMEGDAWgBRonWk2y4Rue+qTYRn/WDAd1f9cyzAQBgkrBgEEAYI3FQEEAwIBADAKBgNVHRQEAwIBLTAcBgkrBgEEAYI3FQQEDxcNMjExMTAzMTUzMDU3WjANBgkqhkiG9w0BAQ0FAAOCAgEA1un3AOk91pwjFMQGihC5CvQnmhN7GWdCZtGKQMd7l2nWXRewpN8bgyKOBz34BMEwgIIEbs6T8VrlMX2T9ZZxVd9t8z2V+B4O/YvBqKbsGXCaEkEWQPxZqCr4/WUrgHWTPNn0hlhxIGhVyEUCRrUbFnFuHEUfFveLBdKURpdc/CaIP8XAgXFB+aV/om73lyyZYs9XDwtZB+SwGdsFMdfDXmioXsoPhid6YAMtT0u/OZs2vhTVsL+5m84RujXpFCsbK92fL3Gg4tC2S2FzXwpMBphj54m+3wpxQy35i3cGMlaC8mgaBBW7ALvXXRG5TMsiVycq8zWTHJPmxLQkMSOJjYg8EinhZBktivByOsEMHaQsNMPyTZ88grPy+L5h+TwgkzR6rBQoVS0UwJ+ZIf6sxqlfWk/WzQiSAn3F1IVu5AM/cp1YZgrmh23WqeWexnnLT1C3I1COALLCwOotcATkVWZqVlXPugDl+jVb25iTOdSgnvcryf2Bpx4D58+K3KZROpj5CN42ZsaiPkRX+Zzyxrh6Dbtc0tC1UurakMgNLr7hr/ZdVYnKB3+P60mKI1R2SOsxkU+bMdjFShUsPh5Mb50wajqISknWl6Kpvbr8pMc+2b9RnmOlgA1E7NCHDw6QwTBPbillXr3V5lOPxSAqzQb+ABTv55daCXidU38Jxco=</xd:EncapsulatedCRLValue>
              <xd:EncapsulatedCRLValue>MIIDHjCCAQYCAQEwDQYJKoZIhvcNAQENBQAwczEZMBcGA1UEBRMQQ1BKLTItMTAwLTA5ODMxMTENMAsGA1UECxMERENGRDEPMA0GA1UEChMGTUlDSVRUMQswCQYDVQQGEwJDUjEpMCcGA1UEAxMgQ0EgUkFJWiBOQUNJT05BTCAtIENPU1RBIFJJQ0EgdjIXDTIxMTAyMTE2MzI0MFoXDTIyMDIyMjA0NTI0MFqgXzBdMB8GA1UdIwQYMBaAFODy/n3ERE5Q5DX9CImPToQZRDNAMBAGCSsGAQQBgjcVAQQDAgEAMAoGA1UdFAQDAgEVMBwGCSsGAQQBgjcVBAQPFw0yMjAyMjExNjQyNDBaMA0GCSqGSIb3DQEBDQUAA4ICAQB5K6bb7d/BLgZO4doylf3KZTWVO/3VL7aKoarNHCuq+VpEPE9rIkoI6V5gPQhFqFhl12TA/bez3dhCM+B7S2ZBx9mq4FsS5PPY/beDWfmdMfjvrifOvZkXKKFUZ7cd4yW7fD+gxthzZn7BbMmyIKUx5+jvBA2LWhUQFCaX4VF0wkLP/a6Yx4SmbNfN/t5VG+hSTTSs6DI6251kIRBZO83ZraaZ1VCfJVlf0w7LnE9aJaoVO1gdfQ8jixK3LGKAXgSLMJLVafSBmnQdasuMa5XEQpEc9gxzkb97a0Js+8ura0f4/v2sGbgazs8xfplEXTqPml/MNAsF6YRaxIuDpkAg73/eUZ0yH9DuVLVDnO1UifEtaVdkr9aTqpPqZfpOGvqFzYxTYrOPYs2/+wRvrxoCgR8jtFcmdHkazgD2D07R+8RXmXNYY3mOkJzcz8eg6wrASHp7pYeUybVwHfBEcHoHWMWn89wEZdylmpT7xyQiHUAx7MLIjwB668NNqL0r4DBY85Mhcyl2cnLL3iurWLM6TFEA3Nru8YRmRydPUuTjmSadAscClBjDWoBOCI0pSAPb9H053FenboVyhZabhDTDffatpTcUfx1WvAnBMmUAet9TCPsjqgOuUrAjUq0tqM9MuEBtPSVwdGIGb7Lfp1rGmd9kFDVHQWUI3Iplcligjg==</xd:EncapsulatedCRLValue>
            </xd:CRLValues>
          </xd:RevocationValues>
          <xd:SigAndRefsTimeStamp>
            <CanonicalizationMethod Algorithm="http://www.w3.org/TR/2001/REC-xml-c14n-20010315"/>
            <xd:EncapsulatedTimeStamp>MIIK0gYJKoZIhvcNAQcCoIIKwzCCCr8CAQMxDzANBglghkgBZQMEAgEFADBzBgsqhkiG9w0BCRABBKBkBGIwYAIBAQYIYIE8AQEBAQUwMTANBglghkgBZQMEAgEFAAQgvpJpALEoLAnXo829QNL1FM57WmR95qYoTEoiAje6s9gCBA0QT9wYDzIwMjExMDI2MjIzMDM4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xMTAyNjIyMzAzOFowLwYJKoZIhvcNAQkEMSIEIEAu+GLaXLRFCrPvk9kbWSUEbz5LHOxlINC0vgRGTfpSMDcGCyqGSIb3DQEJEAIvMSgwJjAkMCIEIDcrk3iY5iZu+N7/iFpVKDYeTZ9u7elabVQcL5d9tumpMA0GCSqGSIb3DQEBAQUABIIBACy80C9RIfHGMc8Zs9qhMIl0F1lg8TM7lFKXL0Wrj4Wwt0l38IgUwE40KMnM+dwxD+GnJIM5ekfp7v4BF/SQ/1GvV/8q3kvDYqXvm8J8jh7zsQTyaUWUboNAcmCElerKmTxbirtROkLM3aAvk0tbfN73ex19MUrJ5tA6Wiqiv8MZGk1Y28xSdW0mPauSr+LE+vo3L54UsvvHWP8LsCpMsJMQsnszuk6nDtDwqnxFM1I5Vg8/muceRcaiqGkI087dHMgiObQedUkx7r7OnGVnHIumWbTj5RhQH5FM8uOyey+IvC41OegOHpDZOm/azKdlXzaPhpGhqH/OgVJ/6w1bHLE=</xd:EncapsulatedTimeStamp>
          </xd:SigAndRefsTimeStamp>
        </xd:UnsignedSignatureProperties>
      </xd:Un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1/04/xmlenc#sha256"/>
      <DigestValue>gzu1y8sfCOEt+/QEVjcvMMjnrIi9uNgRXcG06oPtexU=</DigestValue>
    </Reference>
    <Reference URI="#idOfficeObject" Type="http://www.w3.org/2000/09/xmldsig#Object">
      <DigestMethod Algorithm="http://www.w3.org/2001/04/xmlenc#sha256"/>
      <DigestValue>X1x6Zr8l7Ocnnm3NX1S8gfglUOY1G77I2Sx0+M+PSbc=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1/04/xmlenc#sha256"/>
      <DigestValue>4uV8ce4mDKGhFNkcdT8m7pJO4YUgx5B2Jm356YQOWi8=</DigestValue>
    </Reference>
  </SignedInfo>
  <SignatureValue>KmTfXKIJHFX3c78mUm2GzzJk7g0MvGvqKeNDycLla+Csm3rrUnxdTMeHk5dPY5nOGniF95W/Z2UI
DdGr7GXOKsW6p3IWXKMkyktSG2QVfyz1hRBZ0R6qxgrXvBWfM86V+7L3oTQc/H8nCH1A/6B/6hsb
m9Vh+gfuTRGH+52P6TuCD3am1eAe2SXR+GW01t+efD39vS2QxSfiZrbMn6l0gD2SPoLRh0tBQn1X
OVeHjktMzTXDf8z5ksTbi+Ega9TBqmYjePUqbzPr24gxAErTNI+4gw95wG023TBz9NpVEt+PvxII
6mPcN/RYsTKEPyIJeqqv7ToXH1qZqCmoI9goyQ==</SignatureValue>
  <KeyInfo>
    <X509Data>
      <X509Certificate>MIIFrTCCBJWgAwIBAgITFAALLHFGQSoNeMztxQABAAsscTANBgkqhkiG9w0BAQsFADCBmTEZMBcG
A1UEBRMQQ1BKLTQtMDAwLTAwNDAxNzELMAkGA1UEBhMCQ1IxJDAiBgNVBAoTG0JBTkNPIENFTlRS
QUwgREUgQ09TVEEgUklDQTEiMCAGA1UECxMZRElWSVNJT04gU0lTVEVNQVMgREUgUEFHTzElMCMG
A1UEAxMcQ0EgU0lOUEUgLSBQRVJTT05BIEZJU0lDQSB2MjAeFw0yMTA2MjQxNDMzNDZaFw0yNTA2
MjMxNDMzNDZaMIGpMRkwFwYDVQQFExBDUEYtMDEtMDcyOS0wMDE4MRUwEwYDVQQEEwxWQVJHQVMg
TUVTRU4xEjAQBgNVBCoTCUpVQU4gSk9TRTELMAkGA1UEBhMCQ1IxFzAVBgNVBAoTDlBFUlNPTkEg
RklTSUNBMRIwEAYDVQQLEwlDSVVEQURBTk8xJzAlBgNVBAMTHkpVQU4gSk9TRSBWQVJHQVMgTUVT
RU4gKEZJUk1BKTCCASIwDQYJKoZIhvcNAQEBBQADggEPADCCAQoCggEBAId+KfjCVj/7/gH4dqZE
uVyX5L+LQcJ3hbQlF+honRmuzvXsLpgaL5vdK+6RgBVxp8ZPpJv5VjyUQ03kZBV8OZGglTpXxmTZ
tHbw3etccF2fp6wZUWrIm/byt5BmXYtQFakvl3DPeqcw3q2biJH1GUVu+cXw9co76yhCh6Qrvzpt
PhfmGpcxvy0HRjsjpsfkMehCE5mNHGJ47faaLY7cQvZcXUSfkv1ajJUkV48TV7VdgFC2z1yV5eor
/NGxfrbHDYCK7YZAXhZ/5NWBotfo0RlJKjV+MfbrnxRYFEh6xG2kxpnpEC3DvchwExAkpJeclxp5
MbRHzkFtLV4X0+BCmoUCAwEAAaOCAdowggHWMB0GA1UdDgQWBBT3S+DHv+OmtHC2lxJGf8S13c13
ejAfBgNVHSMEGDAWgBRfBRhBEN4VLzrpwBaj56FqUtE67DBhBgNVHR8EWjBYMFagVKBShlBodHRw
Oi8vZmRpLnNpbnBlLmZpLmNyL3JlcG9zaXRvcmlvL0NBJTIwU0lOUEUlMjAtJTIwUEVSU09OQSUy
MEZJU0lDQSUyMHYyKDEpLmNybDCBmAYIKwYBBQUHAQEEgYswgYgwXAYIKwYBBQUHMAKGUGh0dHA6
Ly9mZGkuc2lucGUuZmkuY3IvcmVwb3NpdG9yaW8vQ0ElMjBTSU5QRSUyMC0lMjBQRVJTT05BJTIw
RklTSUNBJTIwdjIoMSkuY3J0MCgGCCsGAQUFBzABhhxodHRwOi8vb2NzcC5zaW5wZS5maS5jci9v
Y3NwMA4GA1UdDwEB/wQEAwIGwDA9BgkrBgEEAYI3FQcEMDAuBiYrBgEEAYI3FQiFxOpbgtHjNZWR
G4L5lxiGpctrgX+BudJygZ6/eAIBZAIBBzATBgNVHSUEDDAKBggrBgEFBQcDBDAbBgkrBgEEAYI3
FQoEDjAMMAoGCCsGAQUFBwMEMBUGA1UdIAQOMAwwCgYIYIE8AQEBAQIwDQYJKoZIhvcNAQELBQAD
ggEBAH95ljx5AH0usmu9x45/+TYMCLO7Y0XMqlzbaP44uAaFxldOPdnty6kyF6qM6RcUq3S6INx/
Na8wie8Y48pm1PR4C7aizgOta2i7FqMScos5C4YbZoVtg9Ka6b7C2BgLvTvMtxl8jzfHUJWXttVu
+yWTrof5BiqdH6gK5BK+hdaU1k8R6xYTcDAJGb1iigE/gNegdVzLfJzd9kZhDWatcPdqCk4nVKFu
IVnTA5JCiMCrKWIwq+kdJma8f1ZU9YWCLtwbBSNK307wT23PPB2FnWgkuyo0QUSimp032DOqGGDF
j5ZQrbiTaOYVH7IYpW9irE/SuTAGan9ViaVzPLmxXCk=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1/04/xmlenc#sha256"/>
        <DigestValue>8s5/M/QZRjvFNJvtuWCtQxB9IqHbjdFc5wiTMu/itFU=</DigestValue>
      </Reference>
      <Reference URI="/xl/sharedStrings.xml?ContentType=application/vnd.openxmlformats-officedocument.spreadsheetml.sharedStrings+xml">
        <DigestMethod Algorithm="http://www.w3.org/2001/04/xmlenc#sha256"/>
        <DigestValue>azY0ijDkFgmnSM5yRtAFQ73HH0rhZHR0GQm0mWxpeNA=</DigestValue>
      </Reference>
      <Reference URI="/xl/styles.xml?ContentType=application/vnd.openxmlformats-officedocument.spreadsheetml.styles+xml">
        <DigestMethod Algorithm="http://www.w3.org/2001/04/xmlenc#sha256"/>
        <DigestValue>av4/cT6aL6R5nXPr9MXdkTb/+CP142FuK8NhNd9tXfA=</DigestValue>
      </Reference>
      <Reference URI="/xl/theme/theme1.xml?ContentType=application/vnd.openxmlformats-officedocument.theme+xml">
        <DigestMethod Algorithm="http://www.w3.org/2001/04/xmlenc#sha256"/>
        <DigestValue>Q1Y4CPpXAEfTWbGgm5zElx8B0pHQK4RzdZXVzDJUMDc=</DigestValue>
      </Reference>
      <Reference URI="/xl/worksheets/sheet3.xml?ContentType=application/vnd.openxmlformats-officedocument.spreadsheetml.worksheet+xml">
        <DigestMethod Algorithm="http://www.w3.org/2001/04/xmlenc#sha256"/>
        <DigestValue>LrpQ6d1gVFley717/pxdG2+r00d8uQSovC6WNkuyqZ4=</DigestValue>
      </Reference>
      <Reference URI="/xl/worksheets/sheet2.xml?ContentType=application/vnd.openxmlformats-officedocument.spreadsheetml.worksheet+xml">
        <DigestMethod Algorithm="http://www.w3.org/2001/04/xmlenc#sha256"/>
        <DigestValue>08uEkwNeOmt2KjV8yzJK12kG9FIqwl/HajvMh4qjdgM=</DigestValue>
      </Reference>
      <Reference URI="/xl/worksheets/sheet1.xml?ContentType=application/vnd.openxmlformats-officedocument.spreadsheetml.worksheet+xml">
        <DigestMethod Algorithm="http://www.w3.org/2001/04/xmlenc#sha256"/>
        <DigestValue>61eXNb80Fzb7RsGv125B0sieSFZ3HHP809cflF0UOJ0=</DigestValue>
      </Reference>
      <Reference URI="/xl/calcChain.xml?ContentType=application/vnd.openxmlformats-officedocument.spreadsheetml.calcChain+xml">
        <DigestMethod Algorithm="http://www.w3.org/2001/04/xmlenc#sha256"/>
        <DigestValue>oB6MgIK9tThIC6Bmpk/euW8xB0j+S/hxG3y49z3qsl0=</DigestValue>
      </Reference>
      <Reference URI="/xl/workbook.xml?ContentType=application/vnd.openxmlformats-officedocument.spreadsheetml.sheet.main+xml">
        <DigestMethod Algorithm="http://www.w3.org/2001/04/xmlenc#sha256"/>
        <DigestValue>ykeb5Ewx3L/6PdRd/4JReRcxzWMgkT4IMxcsIjTcrrI=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</Manifest>
    <SignatureProperties>
      <SignatureProperty Id="idSignatureTime" Target="#idPackageSignature">
        <mdssi:SignatureTime>
          <mdssi:Format>YYYY-MM-DDThh:mm:ssTZD</mdssi:Format>
          <mdssi:Value>2021-10-27T23:21:43Z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SOLICITUD DE SUGESE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http://www.w3.org/2001/04/xmlenc#sha256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2021-10-27T23:21:43Z</xd:SigningTime>
          <xd:SigningCertificate>
            <xd:Cert>
              <xd:CertDigest>
                <DigestMethod Algorithm="http://www.w3.org/2001/04/xmlenc#sha256"/>
                <DigestValue>+hgdRNU+lpLutEPLVAnxSCwWsmXLi3x/m1hwslxQkPo=</DigestValue>
              </xd:CertDigest>
              <xd:IssuerSerial>
                <X509IssuerName>SERIALNUMBER=CPJ-4-000-004017, C=CR, O=BANCO CENTRAL DE COSTA RICA, OU=DIVISION SISTEMAS DE PAGO, CN=CA SINPE - PERSONA FISICA v2</X509IssuerName>
                <X509SerialNumber>446018706150834884222022348875044426636536945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K0gYJKoZIhvcNAQcCoIIKwzCCCr8CAQMxDzANBglghkgBZQMEAgEFADBzBgsqhkiG9w0BCRABBKBkBGIwYAIBAQYIYIE8AQEBAQUwMTANBglghkgBZQMEAgEFAAQgUdQcPZ0hNgGEQclygeVSPWobmwvTbxnO0ztVX6B+gqICBA0TXiMYDzIwMjExMDI3MjMyMzAw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xMTAyNzIzMjMwMFowLwYJKoZIhvcNAQkEMSIEIJX6F15uxd9BrpPQYJy/7NjJxEZWdiwpYYoCTOypS+EwMDcGCyqGSIb3DQEJEAIvMSgwJjAkMCIEIDcrk3iY5iZu+N7/iFpVKDYeTZ9u7elabVQcL5d9tumpMA0GCSqGSIb3DQEBAQUABIIBADr8YopUIT7uaW0qixQP+glakJ+JM+65zAhistI3dgjcxpTbe7HtebPSQb4jqzkFdQxZYe8rPWBhid9BTAk/L9+VTbTCTxIh2pljbOe2iLxG5HsWMWbexvPgnMGz/KHqddFAqfRMoBNmetR2wze8sLhYvX+vOOzrql4XFM/p6HJFVaOY0zjen1dDRCG5xbHyNxi2Z6Ys52Ad7QmZbUXrvA1X6FXOyW6iO52QnrL7xUb9FM76wolKF30AcIPdulzc3MB2rYsisyG68EkpJLHbx0O1gdMXDoPtKm4afhbCdwf6pgbZZJ8niCMDuqNleD7rhEYP7yAHkH4g0db9Ko8QZOk=</xd:EncapsulatedTimeStamp>
          </xd:SignatureTimeStamp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SERIALNUMBER=CPJ-2-100-098311, C=CR, O=MICITT, OU=DCFD, CN=CA POLITICA PERSONA FISICA - COSTA RICA v2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SERIALNUMBER=CPJ-2-100-098311, OU=DCFD, O=MICITT, C=CR, CN=CA RAIZ NACIONAL - COSTA RICA v2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SERIALNUMBER=CPJ-2-100-098311, OU=DCFD, O=MICITT, C=CR, CN=CA RAIZ NACIONAL - COSTA RICA v2</X509IssuerName>
                  <X509SerialNumber>155150036479860318890910376525337462028</X509SerialNumber>
                </xd:IssuerSerial>
              </xd:Cert>
            </xd:CertRefs>
          </xd:CompleteCertificateRef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CompleteRevocationRefs>
            <xd:OCSPRefs>
              <xd:OCSPRef>
                <xd:OCSPIdentifier>
                  <xd:ResponderID>
                    <xd:ByKey>ses1OwWtSgLeoxP0oX6bwXsv+wU=</xd:ByKey>
                  </xd:ResponderID>
                  <xd:ProducedAt>2021-10-27T23:20:59Z</xd:ProducedAt>
                </xd:OCSPIdentifier>
                <xd:DigestAlgAndValue>
                  <DigestMethod Algorithm="http://www.w3.org/2001/04/xmlenc#sha256"/>
                  <DigestValue>XcO3beYlTWY7Zq3MYcK5fqzCMMazDxWtgjNb0s2BUno=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X4vX2zXpiL2u3SHroUSBP76miXao4kD4Dn1umSiVqks=</DigestValue>
                </xd:DigestAlgAndValue>
                <xd:CRLIdentifier>
                  <xd:Issuer>CPJ-2-100-098311, CR, MICITT, DCFD, CA POLITICA PERSONA FISICA - COSTA RICA v2</xd:Issuer>
                  <xd:IssueTime>2021-10-21T17:01:51Z</xd:IssueTime>
                </xd:CRLIdentifier>
              </xd:CRLRef>
              <xd:CRLRef>
                <xd:DigestAlgAndValue>
                  <DigestMethod Algorithm="http://www.w3.org/2001/04/xmlenc#sha256"/>
                  <DigestValue>Z14GX6ROkOQCoKKL80YlJPoZyEpotB/wLKYYQOAzkYo=</DigestValue>
                </xd:DigestAlgAndValue>
                <xd:CRLIdentifier>
                  <xd:Issuer>CPJ-2-100-098311, DCFD, MICITT, CR, CA RAIZ NACIONAL - COSTA RICA v2</xd:Issuer>
                  <xd:IssueTime>2021-10-21T16:32:40Z</xd:IssueTime>
                </xd:CRLIdentifier>
              </xd:CRLRef>
            </xd:CRLRefs>
          </xd:CompleteRevocationRefs>
          <xd:RevocationValues>
            <xd:OCSPValues>
              <xd:EncapsulatedOCSPValue>MIIGOQoBAKCCBjIwggYuBgkrBgEFBQcwAQEEggYfMIIGGzCBxaIWBBSx6zU7Ba1KAt6jE/ShfpvBey/7BRgPMjAyMTEwMjcyMzIwNTlaMIGZMIGWMEwwCQYFKw4DAhoFAAQUzgxHzN03kqP+e9oD7BphnZQwSGIEFF8FGEEQ3hUvOunAFqPnoWpS0TrsAhMUAAsscUZBKg14zO3FAAEACyxxgAAYDzIwMjExMDI3MjIxODU4WqARGA8yMDIxMTAyOTEwMzg1OFqhIDAeMBwGCSsGAQQBgjcVBAQPFw0yMTEwMjgyMjI4NThaMA0GCSqGSIb3DQEBCwUAA4IBAQB7MxZzxLuO7oLPHgPp+WSr1y52DcPotWKeQesdW5DfveTNMLY3k0BEEltsoY3zYPVlFl48xELsjEY88/9spje5TpA38QyeMLB0F2e2jgWY2OiWPvPB1FibSkA2pSsesNfZLLgiKXCCiuaJrkax6Ee2bqDtL1JdE0FmS6igrGTOxykQOL08Hk0n8tfpBQ4msoxDgF3DrbZUQg5Fl8XpWzAUtUkfXdahAk9Q+VEBmh8KhNJsqMXeWcc547SzsAvfRpskWDui24h0eW73D2svBzDRtnPl8XAZXR24LBPy3kEf79T2WucmG4hYE3uqNl0ioxrrTnQQHqUF3ZCjXV6ZKAjioIIEOzCCBDcwggQzMIIDG6ADAgECAhMUAAwf29g98z4XVN5dAAEADB/bMA0GCSqGSIb3DQEBCwUAMIGZMRkwFwYDVQQFExBDUEotNC0wMDAtMDA0MDE3MQswCQYDVQQGEwJDUjEkMCIGA1UEChMbQkFOQ08gQ0VOVFJBTCBERSBDT1NUQSBSSUNBMSIwIAYDVQQLExlESVZJU0lPTiBTSVNURU1BUyBERSBQQUdPMSUwIwYDVQQDExxDQSBTSU5QRSAtIFBFUlNPTkEgRklTSUNBIHYyMB4XDTIxMTAyNjAyMTA0NFoXDTIxMTEwOTAyMTA0NFowGjEYMBYGA1UEAxMPUE9SVkVOSVIuZmRpLmNyMIIBIjANBgkqhkiG9w0BAQEFAAOCAQ8AMIIBCgKCAQEApI/LJN6IRLhG2BZnzmIGlTU5cXh/6QbCHRoBDM2UEsynp1mVSczhTgaZkGpulYsyEslJ8x+1CbhjBWd88uVVO04VLS6ELIzONp7fJOzK4Sg6W5kwEjkB5oCiS+wZXf7gdm9e0WXsQNsr7VWycgACLNhN4gOisauclgvN0Z2nnc8+Hp5GteBEkc6uVStrn8x2R6Pv04YPGFuh7wvk/oMATvBk7FPGWU4SZhi0LI7K58CjlnfPm0GcR5fDgzcSdNFuIJly3xki9ul3cdzBepeiCeZuF3HiLZlH6GAIkWkJ8Zq3OCPJh4XOQIFNQaAbYjyRVy++kByf9ydG2//y0BO5BwIDAQABo4HxMIHuMD0GCSsGAQQBgjcVBwQwMC4GJisGAQQBgjcVCIXE6luC0eM1lZEbgvmXGIaly2uBf4P2/HeBuPEzAgFkAgEHMBMGA1UdJQQMMAoGCCsGAQUFBwMJMA4GA1UdDwEB/wQEAwIHgDAbBgkrBgEEAYI3FQoEDjAMMAoGCCsGAQUFBwMJMA8GCSsGAQUFBzABBQQCBQAwHwYDVR0jBBgwFoAUXwUYQRDeFS866cAWo+ehalLROuwwHQYDVR0OBBYEFLHrNTsFrUoC3qMT9KF+m8F7L/sFMBoGA1UdEQQTMBGCD1BPUlZFTklSLmZkaS5jcjANBgkqhkiG9w0BAQsFAAOCAQEAattbI2hiS2q4Fc6EsoUdbJlXKl7cB8LTeFRJ5CLrM5ib37soAobqujTCcH6yXRd05aFfu3s0DA81DzeT/h7g58btg/YYMk9fqxlEZD06mAmByCPC0GVCvsdbshA96Y4aCooTBfBU9noUFYI2Y1rkHbOCzfkhjhkkqmKzcMz+2Tp3555KTBn7hDBd2RC+tTcyYLSddnAdP73aXfnNXtYTptekgy4oI+fEnm0/MoOb/CWue1GVPvjM0hzB8Sga36KVVstYbHQ2PbikZihZfaNKvO64WHe3axGs5vliG3xg5hf/VjZ9yJRGeSPYBcmsGwdC59MOKH9xSPTwW1MrqjaU6w==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MTEwMjExNzAxNTFaFw0yMTEyMjIwNTIxNTFaoF8wXTAfBgNVHSMEGDAWgBRonWk2y4Rue+qTYRn/WDAd1f9cyzAQBgkrBgEEAYI3FQEEAwIBADAKBgNVHRQEAwIBJjAcBgkrBgEEAYI3FQQEDxcNMjExMjIxMTcxMTUxWjANBgkqhkiG9w0BAQ0FAAOCAgEAJD6j+MeAjqrMfvAW9w/RxqD5juRsTnWxemdPjSN0UyY4/zcVbJGX37QB3QtoYXuyiAOqaIRVrcgQjvo+jKsBBVFcTtzFLdk0XbO048ip/Ig8pnphHqm+i1+jWhdq/qhYOwZ2digAS3a1UJ3foVeJliJvK2eSplnm/lrDZL8eulxL7vzSWTNxMG2Hw09vy4ie9dT7jJqpkjdLalNsWknQn+mcn+1w98WGdeLBKqQ6dYeJwccGy/ggGSChN1hLtSNnL8NB3yM8JI3x9nHTJ15813Av4w0amn7sWj7UrAaawWsN37eNYU0mkcJikKwrvUnK0yoNhGI7cNmugWt15ZBc66PNmYdMLauNgJJquA6gn/S6zWuvvigd58BGPL2AAUAQMYEUR8xiP/fI5O8jjuPXFuoY0GsA1O7NGzcGcxsNa/i6gneds+MzJ7W0TNKDKchowiCBGse9EBzeQ6HbWzXhkAQpnEicerd4lnKnUldCORuYjM54JXr7Z2I6y5Unot7xhbY60XkpKua77TLGFNQID7DANSNfpkVDQ5DBrKgkvZqsrOrRtFsAwQwbWq6xY7inDpa2s2OPpqRziAkIyXm/zNjKST312+KBT45S4FseY/GjqYGTyxy12as8IArSDT2Ix+64pcILatkxdIGIsohDJVvOt0+asAr7p6FmZ058Q28=</xd:EncapsulatedCRLValue>
              <xd:EncapsulatedCRLValue>MIIDHjCCAQYCAQEwDQYJKoZIhvcNAQENBQAwczEZMBcGA1UEBRMQQ1BKLTItMTAwLTA5ODMxMTENMAsGA1UECxMERENGRDEPMA0GA1UEChMGTUlDSVRUMQswCQYDVQQGEwJDUjEpMCcGA1UEAxMgQ0EgUkFJWiBOQUNJT05BTCAtIENPU1RBIFJJQ0EgdjIXDTIxMTAyMTE2MzI0MFoXDTIyMDIyMjA0NTI0MFqgXzBdMB8GA1UdIwQYMBaAFODy/n3ERE5Q5DX9CImPToQZRDNAMBAGCSsGAQQBgjcVAQQDAgEAMAoGA1UdFAQDAgEVMBwGCSsGAQQBgjcVBAQPFw0yMjAyMjExNjQyNDBaMA0GCSqGSIb3DQEBDQUAA4ICAQB5K6bb7d/BLgZO4doylf3KZTWVO/3VL7aKoarNHCuq+VpEPE9rIkoI6V5gPQhFqFhl12TA/bez3dhCM+B7S2ZBx9mq4FsS5PPY/beDWfmdMfjvrifOvZkXKKFUZ7cd4yW7fD+gxthzZn7BbMmyIKUx5+jvBA2LWhUQFCaX4VF0wkLP/a6Yx4SmbNfN/t5VG+hSTTSs6DI6251kIRBZO83ZraaZ1VCfJVlf0w7LnE9aJaoVO1gdfQ8jixK3LGKAXgSLMJLVafSBmnQdasuMa5XEQpEc9gxzkb97a0Js+8ura0f4/v2sGbgazs8xfplEXTqPml/MNAsF6YRaxIuDpkAg73/eUZ0yH9DuVLVDnO1UifEtaVdkr9aTqpPqZfpOGvqFzYxTYrOPYs2/+wRvrxoCgR8jtFcmdHkazgD2D07R+8RXmXNYY3mOkJzcz8eg6wrASHp7pYeUybVwHfBEcHoHWMWn89wEZdylmpT7xyQiHUAx7MLIjwB668NNqL0r4DBY85Mhcyl2cnLL3iurWLM6TFEA3Nru8YRmRydPUuTjmSadAscClBjDWoBOCI0pSAPb9H053FenboVyhZabhDTDffatpTcUfx1WvAnBMmUAet9TCPsjqgOuUrAjUq0tqM9MuEBtPSVwdGIGb7Lfp1rGmd9kFDVHQWUI3Iplcligjg==</xd:EncapsulatedCRLValue>
            </xd:CRLValues>
          </xd:RevocationValues>
          <xd:SigAndRefsTimeStamp>
            <CanonicalizationMethod Algorithm="http://www.w3.org/TR/2001/REC-xml-c14n-20010315"/>
            <xd:EncapsulatedTimeStamp>MIIK0gYJKoZIhvcNAQcCoIIKwzCCCr8CAQMxDzANBglghkgBZQMEAgEFADBzBgsqhkiG9w0BCRABBKBkBGIwYAIBAQYIYIE8AQEBAQUwMTANBglghkgBZQMEAgEFAAQght0gYgEjmRCa0QTEK2TWJDkLJEurBXWFjuwPB2BZ9+oCBA0TXiQYDzIwMjExMDI3MjMyMzAxWjAEgAIB9AEB/6CCB8Mwgge/MIIFp6ADAgECAhNpAAAABSHGKAoZxgeLAAAAAAAFMA0GCSqGSIb3DQEBDQUAMIGAMRkwFwYDVQQFExBDUEotMi0xMDAtMDk4MzExMQswCQYDVQQGEwJDUjEPMA0GA1UEChMGTUlDSVRUMQ0wCwYDVQQLEwREQ0ZEMTYwNAYDVQQDEy1DQSBQT0xJVElDQSBTRUxMQURPIERFIFRJRU1QTyAtIENPU1RBIFJJQ0EgdjIwHhcNMTkwODIzMTY1MjQ3WhcNMjcwODIzMTcwMjQ3WjB0MRkwFwYDVQQFExBDUEotNC0wMDAtMDA0MDE3MQswCQYDVQQGEwJDUjEkMCIGA1UEChMbQkFOQ08gQ0VOVFJBTCBERSBDT1NUQSBSSUNBMQ0wCwYDVQQLEwQwMDAxMRUwEwYDVQQDEwxUU0EgU0lOUEUgdjIwggEiMA0GCSqGSIb3DQEBAQUAA4IBDwAwggEKAoIBAQDRhdhdCXLxU0q8NfTktLR9tzyXW8P62zJBpKvtwpYvEes1jAmq21V/aif7FFYHnsxM3uC9oy5gqMyucD00YDHlAXS3u04CtOyo14yRgDsWRKlQ02MVpYgM7tquqwUFjVuDa3KRsFM0tQ0McWpViQ5ZFloxEOW/WLTq1V5qb6bn0dD4LEgT8CRwMsrGfl5g8ZP1qIQiTi6iz1UDk66vOEfTwnkKQnmx5hYh+GHYvDANP+d/PnntPcAUivGyI1MtF/8IM7odNRTyGtArGtBT9zH4dprspNtH7HmDjGyPsnw8zP1vZeXmLYh5rnYzIn7Qk5SZ4ga47bu7zabjiwYGee43AgMBAAGjggM7MIIDNzCBuwYDVR0gBIGzMIGwMIGtBghggTwBAQEBBTCBoDBwBggrBgEFBQcCAjBkHmIASQBtAHAAbABlAG0AZQBuAHQAYQAgAGwAYQAgAEEAdQB0AG8AcgBpAGQAYQBkACAAZABlACAARQBzAHQAYQBtAHAAYQBkAG8AIABkAGUAIABUAGkAZQBtAHAAbwAgAHYAMjAsBggrBgEFBQcCARYgaHR0cDovL3RzYS5zaW5wZS5maS5jci90c2FodHRwLwAwFgYDVR0lAQH/BAwwCgYIKwYBBQUHAwgwDgYDVR0PAQH/BAQDAgbAMB0GA1UdDgQWBBQuLQH8hh8/faNRppz5ixnsy6bKNjAfBgNVHSMEGDAWgBSwu+AILksTaPDQgEQDZ6Q//yVj9jCB9AYDVR0fBIHsMIHpMIHmoIHjoIHghmtodHRwOi8vd3d3LmZpcm1hZGlnaXRhbC5nby5jci9yZXBvc2l0b3Jpby9DQSUyMFBPTElUSUNBJTIwU0VMTEFETyUyMERFJTIwVElFTVBPJTIwLSUyMENPU1RBJTIwUklDQSUyMHYyLmNybIZxaHR0cDovL3d3dy5taWNpdC5nby5jci9maXJtYWRpZ2l0YWwvcmVwb3NpdG9yaW8vQ0ElMjBQT0xJVElDQSUyMFNFTExBRE8lMjBERSUyMFRJRU1QTyUyMC0lMjBDT1NUQSUyMFJJQ0ElMjB2Mi5jcmwwggEIBggrBgEFBQcBAQSB+zCB+DB3BggrBgEFBQcwAoZraHR0cDovL3d3dy5maXJtYWRpZ2l0YWwuZ28uY3IvcmVwb3NpdG9yaW8vQ0ElMjBQT0xJVElDQSUyMFNFTExBRE8lMjBERSUyMFRJRU1QTyUyMC0lMjBDT1NUQSUyMFJJQ0ElMjB2Mi5jcnQwfQYIKwYBBQUHMAKGcWh0dHA6Ly93d3cubWljaXQuZ28uY3IvZmlybWFkaWdpdGFsL3JlcG9zaXRvcmlvL0NBJTIwUE9MSVRJQ0ElMjBTRUxMQURPJTIwREUlMjBUSUVNUE8lMjAtJTIwQ09TVEElMjBSSUNBJTIwdjIuY3J0MAwGA1UdEwEB/wQCMAAwDQYJKoZIhvcNAQENBQADggIBAAbAWYE+7psVD+k05F8e0YQBCW3vQ8KpAPFjou0IjvmF3m4NvvkDSACZrZbB0mYPeAqJMCVMpyL1sBAWIlN2COS1rHWa/MuEsa/C6LNXRuitMpxy8K7p1N1tgLgvd7l5ngvQ+kxmwwlwFTY7xqATTifAchgWiGH+vOu3nS+9PxbMJC6BkPwdsikyoKy6NI8PlhacsvxZq3xrQTohUgINOxc2W+LbUKdZrIUDv1w+1VnF7+miLpsR2nouFt2fdEuH4RxbghcSTfhK4QyfahzTx/eyKRRd5JE8upQKe99nW5t/opK1gv8K/V2O+LF4XaZCMG5ZsQbByscUm9IoXYgxVnGN57VMlWBBMuww0B6fJi0m9A0UFYDSMHLczxRX1lXRpZBc8U0TFuNnQMBfid2zCZZikSMQdL5utzL3lWuvFiU5FojMzSE3T5iMBcmLvEkLFlMfQG5Uq52dTErjAuhRylsAmm9+mPKYd3sJadWJ3y6CPszxWVWKTYUjzrfntLeVAV1Q16Qt+OyPhTrkYOA+f87R7ZUloOpy3YnJxgj5CoRT+KUGpIqcWot/tvT1PUjp6nnGIoosGIlnjaEnpHZUyXF8+OsaZZPAxpFhR3iB7Zm20WbGOMRcaFU0EmMQwMbmHoBwQ9I1Pye6aKkhwpZ3wUOywDCW+gFWmwA2YFtfrZSfMYICazCCAmcCAQEwgZgwgYAxGTAXBgNVBAUTEENQSi0yLTEwMC0wOTgzMTExCzAJBgNVBAYTAkNSMQ8wDQYDVQQKEwZNSUNJVFQxDTALBgNVBAsTBERDRkQxNjA0BgNVBAMTLUNBIFBPTElUSUNBIFNFTExBRE8gREUgVElFTVBPIC0gQ09TVEEgUklDQSB2MgITaQAAAAUhxigKGcYHiwAAAAAABTANBglghkgBZQMEAgEFAKCBpDAaBgkqhkiG9w0BCQMxDQYLKoZIhvcNAQkQAQQwHAYJKoZIhvcNAQkFMQ8XDTIxMTAyNzIzMjMwMVowLwYJKoZIhvcNAQkEMSIEIID/9AYDw3gD/Kf6WCwKJhnOoPx7XjCvAVS1KL5OVbJxMDcGCyqGSIb3DQEJEAIvMSgwJjAkMCIEIDcrk3iY5iZu+N7/iFpVKDYeTZ9u7elabVQcL5d9tumpMA0GCSqGSIb3DQEBAQUABIIBALGyuM1CPieym0bn4xyQ89NAZlFReLX81LfVyotfn2QWE78Frj99ADUKoC8XtExnwSjM7VNq6BOcOMpUkhWitVYy+vzRTHGAaqzWZYL20gsCV8+RYCZgXRnIJp9UIgCg42MNO1bANFMlofFO5CuuKfj4qRH9j/KyMDqpwNSejO31B58K0LYqPUbXCfaln8UyunZc546Y9jbUeYze3NCy1KM7WLnZNJGBtPG14F7fLBQ4DevD1DX2BKV3hLyNYkeziFhFyeUASM7e1ZdhObKJTJunxqc+QK8buQv6g2zLqulyqVwe2YJeowfKd7/NYSoQ1O7oQPkGbg1BhNGO6jpWdlI=</xd:EncapsulatedTimeStamp>
          </xd:SigAndRefsTimeStamp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Alvarez &amp; Asociados</cp:lastModifiedBy>
  <cp:lastPrinted>2021-10-26T00:36:14Z</cp:lastPrinted>
  <dcterms:created xsi:type="dcterms:W3CDTF">2011-04-29T17:15:48Z</dcterms:created>
  <dcterms:modified xsi:type="dcterms:W3CDTF">2021-10-26T00:45:34Z</dcterms:modified>
</cp:coreProperties>
</file>