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yancy\Dropbox\Clientes\Agencia Seguros Inv.ySeg.Occ.SA\1 ESTADOS FINANCIEROS COMPARATIVOS\MARZO 2025\"/>
    </mc:Choice>
  </mc:AlternateContent>
  <xr:revisionPtr revIDLastSave="0" documentId="13_ncr:201_{102E5431-3DFB-4A7C-AEF5-48BAA36BB2E7}" xr6:coauthVersionLast="47" xr6:coauthVersionMax="47" xr10:uidLastSave="{00000000-0000-0000-0000-000000000000}"/>
  <bookViews>
    <workbookView xWindow="-120" yWindow="-120" windowWidth="29040" windowHeight="15840" xr2:uid="{35A2C41E-F87F-4868-A286-5119AD7ED315}"/>
  </bookViews>
  <sheets>
    <sheet name="Hoja3" sheetId="3" r:id="rId1"/>
  </sheets>
  <calcPr calcId="181029"/>
</workbook>
</file>

<file path=xl/calcChain.xml><?xml version="1.0" encoding="utf-8"?>
<calcChain xmlns="http://schemas.openxmlformats.org/spreadsheetml/2006/main">
  <c r="C75" i="3" l="1"/>
  <c r="C71" i="3"/>
  <c r="C67" i="3"/>
  <c r="C66" i="3" s="1"/>
  <c r="C61" i="3"/>
  <c r="C57" i="3" s="1"/>
  <c r="C59" i="3"/>
  <c r="C51" i="3"/>
  <c r="C47" i="3"/>
  <c r="C45" i="3" s="1"/>
  <c r="C40" i="3"/>
  <c r="C38" i="3"/>
  <c r="C33" i="3"/>
  <c r="C31" i="3"/>
  <c r="C26" i="3"/>
  <c r="C17" i="3"/>
  <c r="C12" i="3"/>
  <c r="C10" i="3" s="1"/>
  <c r="E75" i="3"/>
  <c r="E72" i="3"/>
  <c r="E71" i="3"/>
  <c r="E57" i="3" s="1"/>
  <c r="E67" i="3"/>
  <c r="E66" i="3"/>
  <c r="E61" i="3"/>
  <c r="E59" i="3"/>
  <c r="E51" i="3"/>
  <c r="E47" i="3"/>
  <c r="E45" i="3" s="1"/>
  <c r="E40" i="3"/>
  <c r="E38" i="3"/>
  <c r="E33" i="3"/>
  <c r="E31" i="3" s="1"/>
  <c r="E10" i="3" s="1"/>
  <c r="E26" i="3"/>
  <c r="E17" i="3"/>
  <c r="E12" i="3"/>
  <c r="C78" i="3" l="1"/>
  <c r="C43" i="3"/>
  <c r="E78" i="3" l="1"/>
  <c r="E43" i="3"/>
</calcChain>
</file>

<file path=xl/sharedStrings.xml><?xml version="1.0" encoding="utf-8"?>
<sst xmlns="http://schemas.openxmlformats.org/spreadsheetml/2006/main" count="56" uniqueCount="56">
  <si>
    <t>Nota</t>
  </si>
  <si>
    <t>ACTIVO</t>
  </si>
  <si>
    <t>PASIVO</t>
  </si>
  <si>
    <t>DISPONIBILIDADES</t>
  </si>
  <si>
    <t xml:space="preserve">INVERSIONES EN INSTRUMENTOS FINANCIEROS </t>
  </si>
  <si>
    <t>OBLIGACIONES CON ENTIDADES</t>
  </si>
  <si>
    <t>CUENTAS POR PAGAR Y PROVISIONES</t>
  </si>
  <si>
    <t>BIENES MUEBLES E INMUEBLES</t>
  </si>
  <si>
    <t>OTROS ACTIVOS</t>
  </si>
  <si>
    <t>PATRIMONIO</t>
  </si>
  <si>
    <t>APORTES PATRIMONIALES NO CAPITALIZADOS</t>
  </si>
  <si>
    <t>TOTAL ACTIVO</t>
  </si>
  <si>
    <t>RESERVAS PATRIMONIALES</t>
  </si>
  <si>
    <t>RESULTADOS ACUMULADOS DE EJERCICIOS ANTERIORES</t>
  </si>
  <si>
    <t>RESULTADO DEL PERÍODO</t>
  </si>
  <si>
    <t>TOTAL PASIVO Y PATRIMONIO</t>
  </si>
  <si>
    <t>Efectivo</t>
  </si>
  <si>
    <t>Depósitos a la vista en entidades financieras del país</t>
  </si>
  <si>
    <t>Inversiones mantenidas para negociar</t>
  </si>
  <si>
    <t>Inversiones disponibles para la venta</t>
  </si>
  <si>
    <t>Inversiones mantenidas al vencimiento</t>
  </si>
  <si>
    <t>Instrumentos financieros vencidos y restringidos</t>
  </si>
  <si>
    <t>Obligaciones a la vista con entidades financieras</t>
  </si>
  <si>
    <t>(Estimación por deterioro de instrumentos financieros)</t>
  </si>
  <si>
    <t>Cuentas y comisiones por pagar diversas</t>
  </si>
  <si>
    <t>Provisiones</t>
  </si>
  <si>
    <t xml:space="preserve">COMISIONES, PRIMAS Y CUENTAS POR COBRAR </t>
  </si>
  <si>
    <t>Comisiones por cobrar</t>
  </si>
  <si>
    <t>Impuestos sobre la renta diferido</t>
  </si>
  <si>
    <t>Equipos y mobiliario</t>
  </si>
  <si>
    <t xml:space="preserve">Equipos de computación </t>
  </si>
  <si>
    <t>(Depreciación acumulada bienes muebles e inmuebles)</t>
  </si>
  <si>
    <t>Gastos pagados por anticipado</t>
  </si>
  <si>
    <t>CAPITAL SOCIAL Y CAPITAL MÍNIMO FUNCIONAMIENTO</t>
  </si>
  <si>
    <t>Capital pagado</t>
  </si>
  <si>
    <t>Activos intangibles</t>
  </si>
  <si>
    <t xml:space="preserve">Capital pagado adicional </t>
  </si>
  <si>
    <t>Ajustes al valor de los activos</t>
  </si>
  <si>
    <t>Reserva legal</t>
  </si>
  <si>
    <t>Otras reservas obligatorias</t>
  </si>
  <si>
    <t>Utilidades acumuladas de ejercicios anteriores</t>
  </si>
  <si>
    <t>(Pérdidas acumuladas de ejercicios anteriores)</t>
  </si>
  <si>
    <t>Utilidad neta del período</t>
  </si>
  <si>
    <t>AGENCIA DE SEGUROS INVERSIONES Y SEGUROS DE OCCIDENTE SA.</t>
  </si>
  <si>
    <t>Impuesto sobre la renta diferido</t>
  </si>
  <si>
    <t>Terrenos</t>
  </si>
  <si>
    <t>Otras cuentas por cobrar</t>
  </si>
  <si>
    <t xml:space="preserve">                Sr. Juan José Vargas Mesén                                                            MBA. Edgar Antonio Salas Zúñiga</t>
  </si>
  <si>
    <t>Impuesto sobre ventas por cobrar</t>
  </si>
  <si>
    <t>Impuesto de ventas por pagar</t>
  </si>
  <si>
    <t>Edificaciones</t>
  </si>
  <si>
    <t xml:space="preserve">                   CONTADOR PRIVADO                                                                    </t>
  </si>
  <si>
    <t>GERENTE GENERAL</t>
  </si>
  <si>
    <t>ESTADO DE SITUACION FINANCIERA</t>
  </si>
  <si>
    <t>(Cifras en colones sin centimos)</t>
  </si>
  <si>
    <t>POR LOS PERIODOS TERMINADOS AL 31 DE MARZO DE 2025 y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</si>
</sst>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mbria"/>
      <family val="1"/>
    </font>
    <font>
      <sz val="10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164" fontId="2" fillId="0" borderId="0" xfId="1" applyFont="1" applyFill="1" applyBorder="1" applyAlignment="1">
      <alignment horizontal="right" vertical="center" wrapText="1"/>
    </xf>
    <xf numFmtId="164" fontId="2" fillId="0" borderId="0" xfId="1" applyFont="1" applyFill="1" applyBorder="1" applyAlignment="1">
      <alignment horizontal="left" vertical="center" wrapText="1"/>
    </xf>
    <xf numFmtId="164" fontId="3" fillId="0" borderId="0" xfId="1" applyFont="1" applyFill="1" applyBorder="1" applyAlignment="1">
      <alignment horizontal="left" vertical="center" wrapText="1"/>
    </xf>
    <xf numFmtId="164" fontId="3" fillId="0" borderId="0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4" fillId="0" borderId="0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164" fontId="5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justify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top"/>
    </xf>
    <xf numFmtId="0" fontId="4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top" wrapText="1"/>
    </xf>
    <xf numFmtId="3" fontId="4" fillId="0" borderId="0" xfId="1" applyNumberFormat="1" applyFont="1" applyFill="1" applyBorder="1" applyAlignment="1">
      <alignment horizontal="right" vertical="center" wrapText="1"/>
    </xf>
    <xf numFmtId="3" fontId="5" fillId="0" borderId="0" xfId="1" applyNumberFormat="1" applyFont="1" applyFill="1" applyBorder="1" applyAlignment="1">
      <alignment horizontal="right" vertical="center" wrapText="1"/>
    </xf>
    <xf numFmtId="3" fontId="5" fillId="0" borderId="0" xfId="1" applyNumberFormat="1" applyFont="1" applyFill="1" applyBorder="1" applyAlignment="1">
      <alignment horizontal="left" vertical="center" wrapText="1"/>
    </xf>
    <xf numFmtId="3" fontId="5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3" fontId="4" fillId="0" borderId="2" xfId="1" applyNumberFormat="1" applyFont="1" applyFill="1" applyBorder="1" applyAlignment="1">
      <alignment horizontal="right" vertical="center" wrapText="1"/>
    </xf>
    <xf numFmtId="37" fontId="5" fillId="0" borderId="0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Fill="1" applyBorder="1" applyAlignment="1">
      <alignment horizontal="left" vertical="center" wrapText="1"/>
    </xf>
    <xf numFmtId="165" fontId="2" fillId="0" borderId="0" xfId="1" applyNumberFormat="1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0" fontId="2" fillId="0" borderId="0" xfId="0" applyFont="1" applyAlignment="1">
      <alignment vertical="center" wrapText="1"/>
    </xf>
    <xf numFmtId="0" fontId="6" fillId="0" borderId="0" xfId="0" applyFont="1"/>
    <xf numFmtId="0" fontId="3" fillId="0" borderId="0" xfId="0" applyFont="1" applyAlignment="1">
      <alignment vertical="top"/>
    </xf>
    <xf numFmtId="17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75624-CC98-4B5E-A7F8-7C08F5125F58}">
  <sheetPr>
    <pageSetUpPr fitToPage="1"/>
  </sheetPr>
  <dimension ref="A1:L83"/>
  <sheetViews>
    <sheetView tabSelected="1" topLeftCell="A31" workbookViewId="0">
      <selection activeCell="E80" sqref="E80"/>
    </sheetView>
  </sheetViews>
  <sheetFormatPr baseColWidth="10" defaultRowHeight="12.75" x14ac:dyDescent="0.2"/>
  <cols>
    <col min="1" max="1" width="49" style="8" customWidth="1"/>
    <col min="2" max="2" width="5.7109375" style="8" customWidth="1"/>
    <col min="3" max="3" width="14.7109375" style="37" customWidth="1"/>
    <col min="4" max="4" width="1.5703125" style="8" customWidth="1"/>
    <col min="5" max="5" width="10.85546875" style="8" bestFit="1" customWidth="1"/>
    <col min="6" max="6" width="30.28515625" style="8" customWidth="1"/>
    <col min="7" max="13" width="11.28515625" style="1" customWidth="1"/>
    <col min="14" max="16384" width="11.42578125" style="1"/>
  </cols>
  <sheetData>
    <row r="1" spans="1:7" x14ac:dyDescent="0.2">
      <c r="A1" s="48"/>
      <c r="B1" s="48"/>
      <c r="C1" s="48"/>
      <c r="D1" s="48"/>
      <c r="E1" s="48"/>
      <c r="F1" s="48"/>
    </row>
    <row r="3" spans="1:7" s="2" customFormat="1" ht="17.25" customHeight="1" x14ac:dyDescent="0.25">
      <c r="A3" s="49" t="s">
        <v>43</v>
      </c>
      <c r="B3" s="49"/>
      <c r="C3" s="49"/>
      <c r="D3" s="49"/>
      <c r="E3" s="49"/>
      <c r="F3" s="44"/>
    </row>
    <row r="4" spans="1:7" s="2" customFormat="1" ht="21" customHeight="1" x14ac:dyDescent="0.25">
      <c r="A4" s="49" t="s">
        <v>53</v>
      </c>
      <c r="B4" s="49"/>
      <c r="C4" s="49"/>
      <c r="D4" s="49"/>
      <c r="E4" s="49"/>
      <c r="F4" s="44"/>
    </row>
    <row r="5" spans="1:7" s="2" customFormat="1" ht="15" customHeight="1" x14ac:dyDescent="0.2">
      <c r="A5" s="50" t="s">
        <v>55</v>
      </c>
      <c r="B5" s="50"/>
      <c r="C5" s="50"/>
      <c r="D5" s="50"/>
      <c r="E5" s="50"/>
      <c r="F5" s="45"/>
      <c r="G5" s="45"/>
    </row>
    <row r="6" spans="1:7" s="2" customFormat="1" ht="15.75" customHeight="1" x14ac:dyDescent="0.25">
      <c r="A6" s="49" t="s">
        <v>54</v>
      </c>
      <c r="B6" s="49"/>
      <c r="C6" s="49"/>
      <c r="D6" s="49"/>
      <c r="E6" s="49"/>
      <c r="F6" s="44"/>
    </row>
    <row r="7" spans="1:7" s="2" customFormat="1" ht="13.5" thickBot="1" x14ac:dyDescent="0.3">
      <c r="A7" s="25"/>
      <c r="B7" s="25"/>
      <c r="C7" s="31"/>
      <c r="D7" s="25"/>
      <c r="E7" s="25"/>
      <c r="F7" s="25"/>
    </row>
    <row r="8" spans="1:7" s="2" customFormat="1" ht="14.25" thickTop="1" thickBot="1" x14ac:dyDescent="0.25">
      <c r="A8" s="9"/>
      <c r="B8" s="10" t="s">
        <v>0</v>
      </c>
      <c r="C8" s="47">
        <v>45717</v>
      </c>
      <c r="D8" s="11"/>
      <c r="E8" s="47">
        <v>45627</v>
      </c>
    </row>
    <row r="9" spans="1:7" ht="13.5" thickTop="1" x14ac:dyDescent="0.2">
      <c r="A9" s="24"/>
      <c r="B9" s="24"/>
      <c r="C9" s="32"/>
      <c r="D9" s="24"/>
      <c r="E9" s="32"/>
    </row>
    <row r="10" spans="1:7" x14ac:dyDescent="0.2">
      <c r="A10" s="12" t="s">
        <v>1</v>
      </c>
      <c r="B10" s="4"/>
      <c r="C10" s="33">
        <f>C12+C17+C26+C31+C40+1</f>
        <v>150513775.34</v>
      </c>
      <c r="D10" s="3"/>
      <c r="E10" s="33">
        <f>E12+E17+E26+E31+E40+1</f>
        <v>146777108.34999999</v>
      </c>
    </row>
    <row r="11" spans="1:7" x14ac:dyDescent="0.2">
      <c r="A11" s="12"/>
      <c r="B11" s="4"/>
      <c r="C11" s="33"/>
      <c r="D11" s="3"/>
      <c r="E11" s="33"/>
    </row>
    <row r="12" spans="1:7" x14ac:dyDescent="0.2">
      <c r="A12" s="12" t="s">
        <v>3</v>
      </c>
      <c r="B12" s="41">
        <v>1</v>
      </c>
      <c r="C12" s="33">
        <f>SUM(C13:C16)+0.01</f>
        <v>34288505.009999998</v>
      </c>
      <c r="D12" s="3"/>
      <c r="E12" s="33">
        <f>SUM(E13:E16)+0.01</f>
        <v>25691413.010000002</v>
      </c>
    </row>
    <row r="13" spans="1:7" x14ac:dyDescent="0.2">
      <c r="A13" s="5" t="s">
        <v>16</v>
      </c>
      <c r="B13" s="40"/>
      <c r="C13" s="34">
        <v>0</v>
      </c>
      <c r="D13" s="6"/>
      <c r="E13" s="34">
        <v>0</v>
      </c>
    </row>
    <row r="14" spans="1:7" x14ac:dyDescent="0.2">
      <c r="A14" s="5"/>
      <c r="B14" s="40"/>
      <c r="C14" s="34"/>
      <c r="D14" s="6"/>
      <c r="E14" s="34"/>
    </row>
    <row r="15" spans="1:7" x14ac:dyDescent="0.2">
      <c r="A15" s="5" t="s">
        <v>17</v>
      </c>
      <c r="B15" s="40"/>
      <c r="C15" s="34">
        <v>34288505</v>
      </c>
      <c r="D15" s="6"/>
      <c r="E15" s="34">
        <v>25691413</v>
      </c>
    </row>
    <row r="16" spans="1:7" x14ac:dyDescent="0.2">
      <c r="A16" s="15"/>
      <c r="B16" s="40"/>
      <c r="C16" s="35"/>
      <c r="D16" s="5"/>
      <c r="E16" s="35"/>
    </row>
    <row r="17" spans="1:10" x14ac:dyDescent="0.2">
      <c r="A17" s="17" t="s">
        <v>4</v>
      </c>
      <c r="B17" s="40">
        <v>2</v>
      </c>
      <c r="C17" s="33">
        <f>SUM(C18:C22)</f>
        <v>0</v>
      </c>
      <c r="D17" s="3"/>
      <c r="E17" s="33">
        <f>SUM(E18:E22)</f>
        <v>0</v>
      </c>
    </row>
    <row r="18" spans="1:10" x14ac:dyDescent="0.2">
      <c r="A18" s="7" t="s">
        <v>18</v>
      </c>
      <c r="B18" s="40"/>
      <c r="C18" s="34">
        <v>0</v>
      </c>
      <c r="D18" s="3"/>
      <c r="E18" s="34">
        <v>0</v>
      </c>
    </row>
    <row r="19" spans="1:10" x14ac:dyDescent="0.2">
      <c r="A19" s="7" t="s">
        <v>19</v>
      </c>
      <c r="B19" s="40"/>
      <c r="C19" s="34">
        <v>0</v>
      </c>
      <c r="D19" s="6"/>
      <c r="E19" s="34">
        <v>0</v>
      </c>
    </row>
    <row r="20" spans="1:10" x14ac:dyDescent="0.2">
      <c r="A20" s="7" t="s">
        <v>20</v>
      </c>
      <c r="B20" s="40"/>
      <c r="C20" s="34">
        <v>0</v>
      </c>
      <c r="D20" s="6"/>
      <c r="E20" s="34">
        <v>0</v>
      </c>
    </row>
    <row r="21" spans="1:10" x14ac:dyDescent="0.2">
      <c r="A21" s="2" t="s">
        <v>21</v>
      </c>
      <c r="B21" s="40"/>
      <c r="C21" s="34">
        <v>0</v>
      </c>
      <c r="D21" s="6"/>
      <c r="E21" s="34">
        <v>0</v>
      </c>
      <c r="G21" s="42"/>
      <c r="H21" s="42"/>
      <c r="I21" s="42"/>
    </row>
    <row r="22" spans="1:10" x14ac:dyDescent="0.2">
      <c r="A22" s="2" t="s">
        <v>23</v>
      </c>
      <c r="B22" s="40"/>
      <c r="C22" s="34">
        <v>0</v>
      </c>
      <c r="D22" s="6"/>
      <c r="E22" s="34">
        <v>0</v>
      </c>
    </row>
    <row r="23" spans="1:10" x14ac:dyDescent="0.2">
      <c r="A23" s="20"/>
      <c r="B23" s="40"/>
      <c r="C23" s="36"/>
      <c r="E23" s="36"/>
    </row>
    <row r="24" spans="1:10" x14ac:dyDescent="0.2">
      <c r="A24" s="12"/>
      <c r="B24" s="40"/>
      <c r="C24" s="33"/>
      <c r="D24" s="3"/>
      <c r="E24" s="33"/>
    </row>
    <row r="25" spans="1:10" x14ac:dyDescent="0.2">
      <c r="A25" s="2"/>
      <c r="B25" s="40"/>
      <c r="C25" s="34"/>
      <c r="D25" s="6"/>
      <c r="E25" s="34"/>
    </row>
    <row r="26" spans="1:10" x14ac:dyDescent="0.2">
      <c r="A26" s="14" t="s">
        <v>26</v>
      </c>
      <c r="B26" s="40">
        <v>3</v>
      </c>
      <c r="C26" s="33">
        <f>SUM(C27:C30)</f>
        <v>19450234.02</v>
      </c>
      <c r="D26" s="3"/>
      <c r="E26" s="33">
        <f>SUM(E27:E30)</f>
        <v>24310658.740000002</v>
      </c>
    </row>
    <row r="27" spans="1:10" x14ac:dyDescent="0.2">
      <c r="A27" s="2" t="s">
        <v>27</v>
      </c>
      <c r="B27" s="40"/>
      <c r="C27" s="34">
        <v>0</v>
      </c>
      <c r="D27" s="6"/>
      <c r="E27" s="34">
        <v>0</v>
      </c>
    </row>
    <row r="28" spans="1:10" x14ac:dyDescent="0.2">
      <c r="A28" s="2" t="s">
        <v>44</v>
      </c>
      <c r="B28" s="40"/>
      <c r="C28" s="34">
        <v>4145890.51</v>
      </c>
      <c r="D28" s="6"/>
      <c r="E28" s="34">
        <v>9006315</v>
      </c>
      <c r="J28" s="42"/>
    </row>
    <row r="29" spans="1:10" x14ac:dyDescent="0.2">
      <c r="A29" s="2" t="s">
        <v>48</v>
      </c>
      <c r="B29" s="40"/>
      <c r="C29" s="34">
        <v>0</v>
      </c>
      <c r="D29" s="6"/>
      <c r="E29" s="34">
        <v>0</v>
      </c>
    </row>
    <row r="30" spans="1:10" x14ac:dyDescent="0.2">
      <c r="A30" s="2" t="s">
        <v>46</v>
      </c>
      <c r="B30" s="40"/>
      <c r="C30" s="34">
        <v>15304343.51</v>
      </c>
      <c r="D30" s="6"/>
      <c r="E30" s="34">
        <v>15304343.74</v>
      </c>
    </row>
    <row r="31" spans="1:10" x14ac:dyDescent="0.2">
      <c r="A31" s="14" t="s">
        <v>7</v>
      </c>
      <c r="B31" s="40">
        <v>4</v>
      </c>
      <c r="C31" s="33">
        <f>SUM(C32:C38)</f>
        <v>96355810.310000002</v>
      </c>
      <c r="D31" s="3"/>
      <c r="E31" s="33">
        <f>SUM(E32:E38)</f>
        <v>96355810.599999994</v>
      </c>
    </row>
    <row r="32" spans="1:10" x14ac:dyDescent="0.2">
      <c r="A32" s="2" t="s">
        <v>29</v>
      </c>
      <c r="B32" s="40"/>
      <c r="C32" s="34">
        <v>15612885.109999999</v>
      </c>
      <c r="D32" s="5"/>
      <c r="E32" s="34">
        <v>15612885.109999999</v>
      </c>
    </row>
    <row r="33" spans="1:12" x14ac:dyDescent="0.2">
      <c r="A33" s="2" t="s">
        <v>30</v>
      </c>
      <c r="B33" s="40"/>
      <c r="C33" s="34">
        <f>322500+209485+3557314.35+255000.65+120000</f>
        <v>4464300</v>
      </c>
      <c r="D33" s="3"/>
      <c r="E33" s="34">
        <f>322500+209485+3557314.35+255000.65+120000</f>
        <v>4464300</v>
      </c>
    </row>
    <row r="34" spans="1:12" x14ac:dyDescent="0.2">
      <c r="A34" s="2" t="s">
        <v>50</v>
      </c>
      <c r="B34" s="40"/>
      <c r="C34" s="34">
        <v>47883727</v>
      </c>
      <c r="D34" s="3"/>
      <c r="E34" s="34">
        <v>47883727</v>
      </c>
      <c r="L34" s="43"/>
    </row>
    <row r="35" spans="1:12" x14ac:dyDescent="0.2">
      <c r="A35" s="2" t="s">
        <v>45</v>
      </c>
      <c r="B35" s="40"/>
      <c r="C35" s="34">
        <v>50000000</v>
      </c>
      <c r="D35" s="3"/>
      <c r="E35" s="34">
        <v>50000000</v>
      </c>
    </row>
    <row r="36" spans="1:12" x14ac:dyDescent="0.2">
      <c r="A36" s="2"/>
      <c r="B36" s="40"/>
      <c r="C36" s="34"/>
      <c r="D36" s="5"/>
      <c r="E36" s="34"/>
      <c r="H36" s="42"/>
    </row>
    <row r="37" spans="1:12" x14ac:dyDescent="0.2">
      <c r="A37" s="2"/>
      <c r="B37" s="40"/>
      <c r="C37" s="34"/>
      <c r="D37" s="3"/>
      <c r="E37" s="34"/>
    </row>
    <row r="38" spans="1:12" x14ac:dyDescent="0.2">
      <c r="A38" s="8" t="s">
        <v>31</v>
      </c>
      <c r="B38" s="40"/>
      <c r="C38" s="39">
        <f>-20647427-957674.8</f>
        <v>-21605101.800000001</v>
      </c>
      <c r="D38" s="6"/>
      <c r="E38" s="39">
        <f>-20647427-957674.51</f>
        <v>-21605101.510000002</v>
      </c>
    </row>
    <row r="39" spans="1:12" x14ac:dyDescent="0.2">
      <c r="B39" s="40"/>
      <c r="D39" s="6"/>
      <c r="E39" s="37"/>
    </row>
    <row r="40" spans="1:12" x14ac:dyDescent="0.2">
      <c r="A40" s="22" t="s">
        <v>8</v>
      </c>
      <c r="B40" s="40">
        <v>5</v>
      </c>
      <c r="C40" s="33">
        <f>SUM(C41:C42)</f>
        <v>419225</v>
      </c>
      <c r="D40" s="6"/>
      <c r="E40" s="33">
        <f>SUM(E41:E42)</f>
        <v>419225</v>
      </c>
    </row>
    <row r="41" spans="1:12" x14ac:dyDescent="0.2">
      <c r="A41" s="27" t="s">
        <v>32</v>
      </c>
      <c r="B41" s="40"/>
      <c r="C41" s="34">
        <v>0</v>
      </c>
      <c r="D41" s="6"/>
      <c r="E41" s="34">
        <v>0</v>
      </c>
      <c r="G41" s="42"/>
      <c r="H41" s="42"/>
    </row>
    <row r="42" spans="1:12" ht="13.5" thickBot="1" x14ac:dyDescent="0.25">
      <c r="A42" s="27" t="s">
        <v>35</v>
      </c>
      <c r="B42" s="40"/>
      <c r="C42" s="34">
        <v>419225</v>
      </c>
      <c r="D42" s="6"/>
      <c r="E42" s="34">
        <v>419225</v>
      </c>
    </row>
    <row r="43" spans="1:12" ht="14.25" thickTop="1" thickBot="1" x14ac:dyDescent="0.25">
      <c r="A43" s="28" t="s">
        <v>11</v>
      </c>
      <c r="B43" s="29"/>
      <c r="C43" s="38">
        <f>C10</f>
        <v>150513775.34</v>
      </c>
      <c r="E43" s="38">
        <f>E10</f>
        <v>146777108.34999999</v>
      </c>
      <c r="G43" s="42"/>
      <c r="H43" s="42"/>
      <c r="K43" s="42"/>
    </row>
    <row r="44" spans="1:12" ht="13.5" thickTop="1" x14ac:dyDescent="0.2">
      <c r="C44" s="8"/>
      <c r="E44" s="37"/>
      <c r="I44" s="42"/>
    </row>
    <row r="45" spans="1:12" x14ac:dyDescent="0.2">
      <c r="A45" s="13" t="s">
        <v>2</v>
      </c>
      <c r="B45" s="40"/>
      <c r="C45" s="33">
        <f>C47+C51</f>
        <v>1687851.2</v>
      </c>
      <c r="E45" s="33">
        <f>E47+E51</f>
        <v>5440191.29</v>
      </c>
    </row>
    <row r="46" spans="1:12" x14ac:dyDescent="0.2">
      <c r="A46" s="14"/>
      <c r="B46" s="40"/>
      <c r="C46" s="33"/>
      <c r="E46" s="33"/>
    </row>
    <row r="47" spans="1:12" x14ac:dyDescent="0.2">
      <c r="A47" s="18" t="s">
        <v>5</v>
      </c>
      <c r="B47" s="40">
        <v>6</v>
      </c>
      <c r="C47" s="33">
        <f>SUM(C48:C50)</f>
        <v>0</v>
      </c>
      <c r="E47" s="33">
        <f>SUM(E48:E50)</f>
        <v>0</v>
      </c>
    </row>
    <row r="48" spans="1:12" x14ac:dyDescent="0.2">
      <c r="A48" s="2" t="s">
        <v>22</v>
      </c>
      <c r="B48" s="40"/>
      <c r="C48" s="34">
        <v>0</v>
      </c>
      <c r="E48" s="34">
        <v>0</v>
      </c>
    </row>
    <row r="49" spans="1:5" x14ac:dyDescent="0.2">
      <c r="A49" s="19"/>
      <c r="B49" s="40"/>
      <c r="C49" s="34"/>
      <c r="E49" s="34"/>
    </row>
    <row r="50" spans="1:5" x14ac:dyDescent="0.2">
      <c r="A50" s="19"/>
      <c r="B50" s="40"/>
      <c r="C50" s="34"/>
      <c r="E50" s="34"/>
    </row>
    <row r="51" spans="1:5" x14ac:dyDescent="0.2">
      <c r="A51" s="14" t="s">
        <v>6</v>
      </c>
      <c r="B51" s="40">
        <v>7</v>
      </c>
      <c r="C51" s="33">
        <f>SUM(C52:C56)</f>
        <v>1687851.2</v>
      </c>
      <c r="E51" s="33">
        <f>SUM(E52:E56)</f>
        <v>5440191.29</v>
      </c>
    </row>
    <row r="52" spans="1:5" x14ac:dyDescent="0.2">
      <c r="A52" s="19"/>
      <c r="B52" s="40"/>
      <c r="C52" s="34"/>
      <c r="E52" s="34"/>
    </row>
    <row r="53" spans="1:5" x14ac:dyDescent="0.2">
      <c r="A53" s="26" t="s">
        <v>24</v>
      </c>
      <c r="B53" s="40"/>
      <c r="C53" s="34">
        <v>0</v>
      </c>
      <c r="E53" s="34">
        <v>0</v>
      </c>
    </row>
    <row r="54" spans="1:5" x14ac:dyDescent="0.2">
      <c r="A54" s="26" t="s">
        <v>25</v>
      </c>
      <c r="B54" s="40"/>
      <c r="C54" s="34">
        <v>0</v>
      </c>
      <c r="E54" s="34">
        <v>0</v>
      </c>
    </row>
    <row r="55" spans="1:5" x14ac:dyDescent="0.2">
      <c r="A55" s="26" t="s">
        <v>49</v>
      </c>
      <c r="B55" s="40"/>
      <c r="C55" s="34">
        <v>366261.68</v>
      </c>
      <c r="E55" s="34">
        <v>579766.80000000005</v>
      </c>
    </row>
    <row r="56" spans="1:5" x14ac:dyDescent="0.2">
      <c r="A56" s="26" t="s">
        <v>28</v>
      </c>
      <c r="B56" s="40"/>
      <c r="C56" s="34">
        <v>1321589.52</v>
      </c>
      <c r="E56" s="34">
        <v>4860424.49</v>
      </c>
    </row>
    <row r="57" spans="1:5" x14ac:dyDescent="0.2">
      <c r="A57" s="21" t="s">
        <v>9</v>
      </c>
      <c r="B57" s="40">
        <v>8</v>
      </c>
      <c r="C57" s="33">
        <f>+C59+C61+C71+C75+C66</f>
        <v>148825923.51999998</v>
      </c>
      <c r="E57" s="33">
        <f>+E59+E61+E71+E75+E66</f>
        <v>141336916.59</v>
      </c>
    </row>
    <row r="58" spans="1:5" x14ac:dyDescent="0.2">
      <c r="A58" s="16"/>
      <c r="B58" s="40"/>
      <c r="C58" s="36"/>
      <c r="E58" s="36"/>
    </row>
    <row r="59" spans="1:5" x14ac:dyDescent="0.2">
      <c r="A59" s="22" t="s">
        <v>33</v>
      </c>
      <c r="B59" s="40"/>
      <c r="C59" s="33">
        <f>SUM(C60:C60)</f>
        <v>17000000</v>
      </c>
      <c r="E59" s="33">
        <f>SUM(E60:E60)</f>
        <v>17000000</v>
      </c>
    </row>
    <row r="60" spans="1:5" x14ac:dyDescent="0.2">
      <c r="A60" s="27" t="s">
        <v>34</v>
      </c>
      <c r="B60" s="40"/>
      <c r="C60" s="34">
        <v>17000000</v>
      </c>
      <c r="E60" s="34">
        <v>17000000</v>
      </c>
    </row>
    <row r="61" spans="1:5" x14ac:dyDescent="0.2">
      <c r="A61" s="22" t="s">
        <v>10</v>
      </c>
      <c r="B61" s="40"/>
      <c r="C61" s="33">
        <f>SUM(C62:C62)</f>
        <v>6261600</v>
      </c>
      <c r="E61" s="33">
        <f>SUM(E62:E62)</f>
        <v>6261600</v>
      </c>
    </row>
    <row r="62" spans="1:5" x14ac:dyDescent="0.2">
      <c r="A62" s="1" t="s">
        <v>36</v>
      </c>
      <c r="B62" s="40"/>
      <c r="C62" s="34">
        <v>6261600</v>
      </c>
      <c r="E62" s="34">
        <v>6261600</v>
      </c>
    </row>
    <row r="63" spans="1:5" x14ac:dyDescent="0.2">
      <c r="A63" s="27" t="s">
        <v>37</v>
      </c>
      <c r="B63" s="40"/>
      <c r="C63" s="34">
        <v>0</v>
      </c>
      <c r="E63" s="34">
        <v>0</v>
      </c>
    </row>
    <row r="64" spans="1:5" x14ac:dyDescent="0.2">
      <c r="A64" s="27"/>
      <c r="B64" s="40"/>
      <c r="C64" s="34"/>
      <c r="E64" s="34"/>
    </row>
    <row r="65" spans="1:5" x14ac:dyDescent="0.2">
      <c r="A65" s="27"/>
      <c r="B65" s="40"/>
      <c r="C65" s="34"/>
      <c r="E65" s="34"/>
    </row>
    <row r="66" spans="1:5" x14ac:dyDescent="0.2">
      <c r="A66" s="22" t="s">
        <v>12</v>
      </c>
      <c r="B66" s="40"/>
      <c r="C66" s="33">
        <f>SUM(C67:C68)</f>
        <v>307651</v>
      </c>
      <c r="E66" s="33">
        <f>SUM(E67:E68)</f>
        <v>307651</v>
      </c>
    </row>
    <row r="67" spans="1:5" x14ac:dyDescent="0.2">
      <c r="A67" s="27" t="s">
        <v>38</v>
      </c>
      <c r="B67" s="40"/>
      <c r="C67" s="34">
        <f>121800+185851</f>
        <v>307651</v>
      </c>
      <c r="E67" s="34">
        <f>121800+185851</f>
        <v>307651</v>
      </c>
    </row>
    <row r="68" spans="1:5" x14ac:dyDescent="0.2">
      <c r="A68" s="27" t="s">
        <v>39</v>
      </c>
      <c r="B68" s="40"/>
      <c r="C68" s="34">
        <v>0</v>
      </c>
      <c r="E68" s="34">
        <v>0</v>
      </c>
    </row>
    <row r="69" spans="1:5" x14ac:dyDescent="0.2">
      <c r="A69" s="27"/>
      <c r="B69" s="40"/>
      <c r="C69" s="34"/>
      <c r="E69" s="34"/>
    </row>
    <row r="70" spans="1:5" x14ac:dyDescent="0.2">
      <c r="A70" s="27"/>
      <c r="B70" s="40"/>
      <c r="C70" s="34"/>
      <c r="E70" s="34"/>
    </row>
    <row r="71" spans="1:5" x14ac:dyDescent="0.2">
      <c r="A71" s="14" t="s">
        <v>13</v>
      </c>
      <c r="B71" s="40"/>
      <c r="C71" s="33">
        <f>SUM(C72:C73)</f>
        <v>117767665.27</v>
      </c>
      <c r="E71" s="33">
        <f>SUM(E72:E73)</f>
        <v>106426675.09999999</v>
      </c>
    </row>
    <row r="72" spans="1:5" x14ac:dyDescent="0.2">
      <c r="A72" s="27" t="s">
        <v>40</v>
      </c>
      <c r="B72" s="40"/>
      <c r="C72" s="34">
        <v>117767665.27</v>
      </c>
      <c r="E72" s="34">
        <f>88634249.1+17792426</f>
        <v>106426675.09999999</v>
      </c>
    </row>
    <row r="73" spans="1:5" x14ac:dyDescent="0.2">
      <c r="A73" s="27" t="s">
        <v>41</v>
      </c>
      <c r="B73" s="40"/>
      <c r="C73" s="34">
        <v>0</v>
      </c>
      <c r="E73" s="34">
        <v>0</v>
      </c>
    </row>
    <row r="74" spans="1:5" x14ac:dyDescent="0.2">
      <c r="A74" s="22"/>
      <c r="B74" s="40"/>
      <c r="C74" s="36"/>
      <c r="E74" s="36"/>
    </row>
    <row r="75" spans="1:5" x14ac:dyDescent="0.2">
      <c r="A75" s="22" t="s">
        <v>14</v>
      </c>
      <c r="B75" s="40"/>
      <c r="C75" s="33">
        <f>SUM(C76:C76)</f>
        <v>7489007.25</v>
      </c>
      <c r="E75" s="33">
        <f>SUM(E76:E76)</f>
        <v>11340990.49</v>
      </c>
    </row>
    <row r="76" spans="1:5" x14ac:dyDescent="0.2">
      <c r="A76" s="1" t="s">
        <v>42</v>
      </c>
      <c r="B76" s="40"/>
      <c r="C76" s="34">
        <v>7489007.25</v>
      </c>
      <c r="E76" s="34">
        <v>11340990.49</v>
      </c>
    </row>
    <row r="77" spans="1:5" ht="13.5" thickBot="1" x14ac:dyDescent="0.25">
      <c r="A77" s="14"/>
      <c r="B77" s="40"/>
      <c r="C77" s="33"/>
      <c r="E77" s="33"/>
    </row>
    <row r="78" spans="1:5" ht="14.25" thickTop="1" thickBot="1" x14ac:dyDescent="0.25">
      <c r="A78" s="30" t="s">
        <v>15</v>
      </c>
      <c r="B78" s="29"/>
      <c r="C78" s="38">
        <f>+C45+C57</f>
        <v>150513774.71999997</v>
      </c>
      <c r="E78" s="38">
        <f>+E45+E57</f>
        <v>146777107.88</v>
      </c>
    </row>
    <row r="79" spans="1:5" ht="13.5" thickTop="1" x14ac:dyDescent="0.2"/>
    <row r="82" spans="1:7" x14ac:dyDescent="0.2">
      <c r="A82" s="46" t="s">
        <v>47</v>
      </c>
      <c r="B82" s="46"/>
      <c r="C82" s="46"/>
      <c r="D82" s="46"/>
      <c r="E82" s="46"/>
      <c r="F82" s="46"/>
      <c r="G82" s="46"/>
    </row>
    <row r="83" spans="1:7" ht="12.75" customHeight="1" x14ac:dyDescent="0.2">
      <c r="A83" s="23" t="s">
        <v>51</v>
      </c>
      <c r="B83" s="23"/>
      <c r="C83" s="48" t="s">
        <v>52</v>
      </c>
      <c r="D83" s="48"/>
      <c r="E83" s="48"/>
      <c r="F83" s="23"/>
      <c r="G83" s="23"/>
    </row>
  </sheetData>
  <mergeCells count="6">
    <mergeCell ref="C83:E83"/>
    <mergeCell ref="A1:F1"/>
    <mergeCell ref="A3:E3"/>
    <mergeCell ref="A4:E4"/>
    <mergeCell ref="A5:E5"/>
    <mergeCell ref="A6:E6"/>
  </mergeCells>
  <phoneticPr fontId="0" type="noConversion"/>
  <pageMargins left="0.7" right="0.7" top="0.24" bottom="0.22" header="0.13" footer="0.12"/>
  <pageSetup scale="72" orientation="portrait" horizontalDpi="360" verticalDpi="360" r:id="rId1"/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sig1.xml" Id="rId1" /><Relationship Type="http://schemas.openxmlformats.org/package/2006/relationships/digital-signature/signature" Target="/_xmlsignatures/sig2.xml" Id="rId2" 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LnlpdvGGt9mdLFfTgQbXdbxRgM532VL5UX7TVNryFWc=</DigestValue>
    </Reference>
    <Reference Type="http://www.w3.org/2000/09/xmldsig#Object" URI="#idOfficeObject">
      <DigestMethod Algorithm="http://www.w3.org/2001/04/xmlenc#sha256"/>
      <DigestValue>m7xlyTOLzCNsZ/iUHQR/qoCGC+MlhODYfnwptRFh7HU=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oaXZ9Iu24XasSjQrRWHtyG514fBeCWBa8ELEFZWbwQU=</DigestValue>
    </Reference>
  </SignedInfo>
  <SignatureValue>eoJ+2PkRJPuiWS4BtLhQEPZ403+02kfkvlnTwWv072hd0nSCErPtFk+JlFUC2zrW0sUT0pc5KUs9
zMiqkeBItCn1Hc5nXWmAHpdD+peuxwQmNDbYTeYXIyFzNpbEKO8RVvjpisQK6+i04c9x9BgfnAYO
ppXnEdCsQyDd1PTNK1PhcbbmrSV92gmYYY6aFuEw75tUmmEBJN4/MIB99tynW8bvcjg/zrz5TPaz
RHr+qFh6MpW6+nCgeKgcY8VmreLdZm63u1CHNcjBBs73UHko27XX0UkvbS2aN+yKQCo7fFn4FR4X
jxtV8zUeyXJBgKYycDMEyHxYqd1uDe2K0qM4vg==</SignatureValue>
  <KeyInfo>
    <X509Data>
      <X509Certificate>MIIFrTCCBJWgAwIBAgITFAALLHFGQSoNeMztxQABAAsscTANBgkqhkiG9w0BAQsFADCBmTEZMBcGA1UEBRMQQ1BKLTQtMDAwLTAwNDAxNzELMAkGA1UEBhMCQ1IxJDAiBgNVBAoTG0JBTkNPIENFTlRSQUwgREUgQ09TVEEgUklDQTEiMCAGA1UECxMZRElWSVNJT04gU0lTVEVNQVMgREUgUEFHTzElMCMGA1UEAxMcQ0EgU0lOUEUgLSBQRVJTT05BIEZJU0lDQSB2MjAeFw0yMTA2MjQxNDMzNDZaFw0yNTA2MjMxNDMzNDZaMIGpMRkwFwYDVQQFExBDUEYtMDEtMDcyOS0wMDE4MRUwEwYDVQQEEwxWQVJHQVMgTUVTRU4xEjAQBgNVBCoTCUpVQU4gSk9TRTELMAkGA1UEBhMCQ1IxFzAVBgNVBAoTDlBFUlNPTkEgRklTSUNBMRIwEAYDVQQLEwlDSVVEQURBTk8xJzAlBgNVBAMTHkpVQU4gSk9TRSBWQVJHQVMgTUVTRU4gKEZJUk1BKTCCASIwDQYJKoZIhvcNAQEBBQADggEPADCCAQoCggEBAId+KfjCVj/7/gH4dqZEuVyX5L+LQcJ3hbQlF+honRmuzvXsLpgaL5vdK+6RgBVxp8ZPpJv5VjyUQ03kZBV8OZGglTpXxmTZtHbw3etccF2fp6wZUWrIm/byt5BmXYtQFakvl3DPeqcw3q2biJH1GUVu+cXw9co76yhCh6QrvzptPhfmGpcxvy0HRjsjpsfkMehCE5mNHGJ47faaLY7cQvZcXUSfkv1ajJUkV48TV7VdgFC2z1yV5eor/NGxfrbHDYCK7YZAXhZ/5NWBotfo0RlJKjV+MfbrnxRYFEh6xG2kxpnpEC3DvchwExAkpJeclxp5MbRHzkFtLV4X0+BCmoUCAwEAAaOCAdowggHWMB0GA1UdDgQWBBT3S+DHv+OmtHC2lxJGf8S13c13ejAfBgNVHSMEGDAWgBRfBRhBEN4VLzrpwBaj56FqUtE67DBhBgNVHR8EWjBYMFagVKBShlBodHRwOi8vZmRpLnNpbnBlLmZpLmNyL3JlcG9zaXRvcmlvL0NBJTIwU0lOUEUlMjAtJTIwUEVSU09OQSUyMEZJU0lDQSUyMHYyKDEpLmNybDCBmAYIKwYBBQUHAQEEgYswgYgwXAYIKwYBBQUHMAKGUGh0dHA6Ly9mZGkuc2lucGUuZmkuY3IvcmVwb3NpdG9yaW8vQ0ElMjBTSU5QRSUyMC0lMjBQRVJTT05BJTIwRklTSUNBJTIwdjIoMSkuY3J0MCgGCCsGAQUFBzABhhxodHRwOi8vb2NzcC5zaW5wZS5maS5jci9vY3NwMA4GA1UdDwEB/wQEAwIGwDA9BgkrBgEEAYI3FQcEMDAuBiYrBgEEAYI3FQiFxOpbgtHjNZWRG4L5lxiGpctrgX+BudJygZ6/eAIBZAIBBzATBgNVHSUEDDAKBggrBgEFBQcDBDAbBgkrBgEEAYI3FQoEDjAMMAoGCCsGAQUFBwMEMBUGA1UdIAQOMAwwCgYIYIE8AQEBAQIwDQYJKoZIhvcNAQELBQADggEBAH95ljx5AH0usmu9x45/+TYMCLO7Y0XMqlzbaP44uAaFxldOPdnty6kyF6qM6RcUq3S6INx/Na8wie8Y48pm1PR4C7aizgOta2i7FqMScos5C4YbZoVtg9Ka6b7C2BgLvTvMtxl8jzfHUJWXttVu+yWTrof5BiqdH6gK5BK+hdaU1k8R6xYTcDAJGb1iigE/gNegdVzLfJzd9kZhDWatcPdqCk4nVKFuIVnTA5JCiMCrKWIwq+kdJma8f1ZU9YWCLtwbBSNK307wT23PPB2FnWgkuyo0QUSimp032DOqGGDFj5ZQrbiTaOYVH7IYpW9irE/SuTAGan9ViaVzPLmxXC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rSXcXEsfI+jxGKkN08t3DDkCi9uVObex4QKCmX0HZSQ=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LkiKoNFrbjuPpv4pJGij86Jru+2G0vELo4CH5hGAfpk=</DigestValue>
      </Reference>
      <Reference URI="/xl/sharedStrings.xml?ContentType=application/vnd.openxmlformats-officedocument.spreadsheetml.sharedStrings+xml">
        <DigestMethod Algorithm="http://www.w3.org/2001/04/xmlenc#sha256"/>
        <DigestValue>9HLi314geQIjU/AF/FDnbglla+8Zq4AL/kajM54yQt0=</DigestValue>
      </Reference>
      <Reference URI="/xl/styles.xml?ContentType=application/vnd.openxmlformats-officedocument.spreadsheetml.styles+xml">
        <DigestMethod Algorithm="http://www.w3.org/2001/04/xmlenc#sha256"/>
        <DigestValue>qKy2Ffj/PcB/Oeb0lciMeg6BI73lz879PZBRl7WUBs4=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PrFiMkFVwOrDev9G48+6kKduynBPadmJDRVTQ9NfXAo=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DeBSpC+7hqeE8h2WMO7xHJkqkgp/KJWLqzkd2CTg744=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2025-04-22T00:31:01Z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 SOLICITUD DE LA SUGESE</SignatureComments>
          <WindowsVersion>10.0</WindowsVersion>
          <OfficeVersion>16.0.18623/26</OfficeVersion>
          <ApplicationVersion>16.0.18623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2025-04-22T00:31:01Z</xd:SigningTime>
          <xd:SigningCertificate>
            <xd:Cert>
              <xd:CertDigest>
                <DigestMethod Algorithm="http://www.w3.org/2001/04/xmlenc#sha256"/>
                <DigestValue>+hgdRNU+lpLutEPLVAnxSCwWsmXLi3x/m1hwslxQkPo=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446018706150834884222022348875044426636536945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 SOLICITUD DE LA SUGESE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nnSuFZIUmIz9RZVuGfXFQG54c488WpV65qdwZC+VQMoCBCJajJYYDzIwMjUwNDIyMDAzMTE5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DIyMDAzMTE5WjAvBgkqhkiG9w0BCQQxIgQgxWdnU6mtfy8VVjYVbz5o8R7Lj63sLoHcihgA2G07wNEwNwYLKoZIhvcNAQkQAi8xKDAmMCQwIgQgrKszXYj6Q2nTJpWV/NZakemXG2IrBO983WoSsYOW808wDQYJKoZIhvcNAQEBBQAEggEAFc37nsorI6C8OVAmKUP3rjYvZIdSTzxBcyAYSzkFYA2fxwvl8kMlWwXnW0vTF1JWXS1jveS92aCALWTqWgNsEDHUGvCoP2di7I/gEnc1ieL2a7Jg/oWVv6E5tBloOtzhWPKDWpzQmngl5MD2CX0wKtk2cvRJ/fV4Gt9naDtUSktP1BEP5w4cZ4ISzdrrQLed34NRrXkNGrzVBLMzAaaqmxKJS3ZYNBWFzcFtvMY5Mi2EYZ1F1Ez6Eij1ihrFQBvBJARo0JcYjXBboGVHJfGb3d8Z7aC5b24pbnlI1KK3Mj52TvSA4O2Wwruw+wQobOMeyvP15IHX9KkugH6sfa4H+w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UwMjI4MTkwMTExWhcNMjUwNDI5MDcyMTExWqBfMF0wHwYDVR0jBBgwFoAUsLvgCC5LE2jw0IBEA2ekP/8lY/YwEAYJKwYBBAGCNxUBBAMCAQAwCgYDVR0UBAMCAT8wHAYJKwYBBAGCNxUEBA8XDTI1MDQyODE5MTExMVowDQYJKoZIhvcNAQENBQADggIBAIjTzTUCSVkK9/+dau3rz2TMnrHfFmegqPXhGGiFZX6qNjiZVkuNHwvlQ9i+nqf+RGmr40m2gVko2zWgrrKTBWenT8QNCHlLCRirI02CKweqC06BdnA+czv/CUxuXp/y3ol78pc/P4SfIN/xT5zPI8eXsOjpTqgcvxZC0a0rWOqVF7Le5YvjKbJ7MdDu25L9RqPTXTKmQVBRUkQQiTvApf+ma+NoARe8J+n6v2aT7fHfu/9yV0mXMz1Pe8VfHk39LbH9I4Um1Gji7ewl7Eo/MgM5yA5+/89/BjTx9eQnIaFHJri+PSnnRAytORXPtggpU/fZGMYJvDcbEwxzb1B7teyXlmKkCkutcFCf7N+3QCuAWLYYe1l20bnvUbjlxdM5lBHpdpZVeOqJLVyKflwaJKqp8N3e+jZa2l23573MOgKkW/xq85drNFdqZSZMUM7o/CuKX2oJhy4poR7X+SnVFjV0Ulz/NGYXpA4TYcwZV8oKy7/galsmMhp9F7au32eNO+deYO3nvIu829cnmn6JdVR+L21Vt84w38sH9gfvDdmt04CIO0Wy1canXMve/zElDLy3qDghlOs3HahM7Dcu0+2X5ggYX3xYSGUlZL84dxvbE+MjINjwdHXWZ5QF8W7MmXF6Wt+J1SiHaygS5t0Y6pc5AHMNjxVx4rG8eOYw3kuc</xd:EncapsulatedCRLValue>
                <xd:EncapsulatedCRLValue>MIIDHjCCAQYCAQEwDQYJKoZIhvcNAQENBQAwczEZMBcGA1UEBRMQQ1BKLTItMTAwLTA5ODMxMTENMAsGA1UECxMERENGRDEPMA0GA1UEChMGTUlDSVRUMQswCQYDVQQGEwJDUjEpMCcGA1UEAxMgQ0EgUkFJWiBOQUNJT05BTCAtIENPU1RBIFJJQ0EgdjIXDTI1MDEwODE2NDc1NloXDTI1MDUwOTA1MDc1NlqgXzBdMB8GA1UdIwQYMBaAFODy/n3ERE5Q5DX9CImPToQZRDNAMBAGCSsGAQQBgjcVAQQDAgEAMAoGA1UdFAQDAgEjMBwGCSsGAQQBgjcVBAQPFw0yNTA1MDgxNjU3NTZaMA0GCSqGSIb3DQEBDQUAA4ICAQA5jHRx4rKQAshHd6sGv48RtrrNbMI99NHIeUi7sTW3pDl31X7wPa6ZghTT7Et36OpqzlubL6J+L83Z3Plnv97kYw42wb3Z5B6JZ01m/m+H9QSEPsaJgt8NwxPecqHeNtUzncinc15Td/D8L5H+bm0Oqrn86rw1jupqfPaTlcqyomympwXY4pqfUfeW9Zrx49G71fLzUCcxc8c1HXnmuNZ3GE84z6nblYI/r9V7UD/5IpqYRZ/GTC1JR8VBamKicUgKklb0GdGj3JYUIM1LbqVjcvQihB3fGILAW5Ve6NKhMzn3kBrezCROUE4uXX0ZSm38rBg/dlGYzHjpTWJocN7GLImfHxQCng1LC6UMDpOtFb+4ViRspAeu59JhDdrm8XRCneB5FnvqN7g3RdQqikLbsvdce5Xy21imyHV5L7X9KWw9m+QYb5QophYUidplGEbx5cBZMRy9eGNVEu1CMqIWyk4SNaGNcE5s1emw45QyKWlBSoqWwZDaukXL5q2vhg5U78h6tODek57BOOCblsClX/UdEUkEe9Xutg3oVn3M+BY95UQ4pSocSzseubiTXCugjcqZtOQPUSeipI7TVzjOJjuG8L9sbt/o4KV8vi5EgMZxVUbvQoTpJpR63Cq0pfcW+8AenWFUdhzj9aDil7fyub5HS7TM9XPPBQYFLNaR0w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2VD/HYXUSZfOHv/TtXYg3rZKouU=</xd:ByKey>
                  </xd:ResponderID>
                  <xd:ProducedAt>2025-04-22T00:20:24Z</xd:ProducedAt>
                </xd:OCSPIdentifier>
                <xd:DigestAlgAndValue>
                  <DigestMethod Algorithm="http://www.w3.org/2001/04/xmlenc#sha256"/>
                  <DigestValue>cyKturkJgmxd0l8RaJyVNVk/ILCSKiRE/LDfwYBC1jo=</DigestValue>
                </xd:DigestAlgAndValue>
              </xd:OCSPRef>
            </xd:OCSPRefs>
            <xd:CRLRefs>
              <xd:CRLRef>
                <xd:DigestAlgAndValue>
                  <DigestMethod Algorithm="http://www.w3.org/2001/04/xmlenc#sha256"/>
                  <DigestValue>r8omPE1jxzFJ2mofQ2ADqrJCr8yKWdPBq2j8nlH44T0=</DigestValue>
                </xd:DigestAlgAndValue>
                <xd:CRLIdentifier>
                  <xd:Issuer>CN=CA POLITICA PERSONA FISICA - COSTA RICA v2, OU=DCFD, O=MICITT, C=CR, SERIALNUMBER=CPJ-2-100-098311</xd:Issuer>
                  <xd:IssueTime>2025-02-28T18:55:01Z</xd:IssueTime>
                </xd:CRLIdentifier>
              </xd:CRLRef>
              <xd:CRLRef>
                <xd:DigestAlgAndValue>
                  <DigestMethod Algorithm="http://www.w3.org/2001/04/xmlenc#sha256"/>
                  <DigestValue>XfJJsnf7gsMVHvql882LP2iiDZ0wkSzCd/Rf8pQeVlA=</DigestValue>
                </xd:DigestAlgAndValue>
                <xd:CRLIdentifier>
                  <xd:Issuer>CN=CA RAIZ NACIONAL - COSTA RICA v2, C=CR, O=MICITT, OU=DCFD, SERIALNUMBER=CPJ-2-100-098311</xd:Issuer>
                  <xd:IssueTime>2025-01-08T16:47:56Z</xd:IssueTime>
                </xd:CRLIdentifier>
              </xd:CRLRef>
            </xd:CRLRefs>
          </xd:CompleteRevocationRefs>
          <xd:RevocationValues>
            <xd:OCSPValues>
              <xd:EncapsulatedOCSPValue>MIIGlQoBAKCCBo4wggaKBgkrBgEFBQcwAQEEggZ7MIIGdzCBxaIWBBTZUP8dhdRJl84e/9O1diDetkqi5RgPMjAyNTA0MjIwMDIwMjRaMIGZMIGWMEwwCQYFKw4DAhoFAAQUzgxHzN03kqP+e9oD7BphnZQwSGIEFF8FGEEQ3hUvOunAFqPnoWpS0TrsAhMUAAsscUZBKg14zO3FAAEACyxxgAAYDzIwMjUwNDIxMjE1NTIzWqARGA8yMDI1MDQyMzEwMTUyM1qhIDAeMBwGCSsGAQQBgjcVBAQPFw0yNTA0MjIyMjA1MjNaMA0GCSqGSIb3DQEBCwUAA4IBAQAhViavIEZO5bQ7r+cEFNchbZhU65Lg8dx5WdVQWRK8Jkan3e+f+NCaDKWbT0ctRCI8is6bW0LXRIvtG+CXRI4KQOVkopiZFkX5BXERX8jRnrWrFoDkXLHQauDTKyauBNmSvbHKW8G1MTYTW17r4pGzajYNnZN35SDTxIquYq6ivxswUHA4kJvl8PR+oKn1W8JrrxOOxXncOCreKDSTeOtt1KrujCX9d/QkwXjDF8GWXlTOyoKnIKNBiZFs4GHx9QV/mf7wuiFq/ag88bf3DS3x8r7OlN1cpdCVtb6KqIO3g/njgAxiAwiTC60OJZra4iBIQ8LZwfI5QEC0CNyUTVKFoIIElzCCBJMwggSPMIIDd6ADAgECAhMUABhJ+cnOmwsL9lSSAAIAGEn5MA0GCSqGSIb3DQEBCwUAMIGZMRkwFwYDVQQFExBDUEotNC0wMDAtMDA0MDE3MQswCQYDVQQGEwJDUjEkMCIGA1UEChMbQkFOQ08gQ0VOVFJBTCBERSBDT1NUQSBSSUNBMSIwIAYDVQQLExlESVZJU0lPTiBTSVNURU1BUyBERSBQQUdPMSUwIwYDVQQDExxDQSBTSU5QRSAtIFBFUlNPTkEgRklTSUNBIHYyMB4XDTI1MDQxMTIwNTI1M1oXDTI1MDQyNTIwNTI1M1owHjEcMBoGA1UEAxMTU0ktQVBPQ1MtMTAxLmZkaS5jcjCCASIwDQYJKoZIhvcNAQEBBQADggEPADCCAQoCggEBALNoAcI1qNrgSKLquV7uy/G8nhC8h0GZBQ7IWZP12cszOOIfAPwEJk7YS7ROhhZyHJ2SC7iZWKspY/dw0etCHetuGXJ/d+ZSAtVoMkZGoLvNC2IY+j70sznWHvgDveTprPFOYh/O50ubwkB6PfgOHCyqfw96D9YRly9mXdgd+eoa+yKGvOjB4VhBRS93hOwUGe0qI01QYx+k/JNJcLex6AdDae0vVRxhtQiFTtiot+j4mjuc9sDvJymhmN4s8/PSM91nti4EXsmnmtNSCroIQqrNyAMEEvHjl81vcDQrCX3SxiVLw7AIxm9OhQtKSW+UCQIsF8UCn9UlAeIitV6CBmMCAwEAAaOCAUgwggFEMD0GCSsGAQQBgjcVBwQwMC4GJisGAQQBgjcVCIXE6luC0eM1lZEbgvmXGIaly2uBf4P2/HeBuPEzAgFkAgEHMBMGA1UdJQQMMAoGCCsGAQUFBwMJMA4GA1UdDwEB/wQEAwIHgDAbBgkrBgEEAYI3FQoEDjAMMAoGCCsGAQUFBwMJMA8GCSsGAQUFBzABBQQCBQAwHwYDVR0jBBgwFoAUXwUYQRDeFS866cAWo+ehalLROuwwHQYDVR0OBBYEFNlQ/x2F1EmXzh7/07V2IN62SqLlMB4GA1UdEQQXMBWCE1NJLUFQT0NTLTEwMS5mZGkuY3IwUAYJKwYBBAGCNxkCBEMwQaA/BgorBgEEAYI3GQIBoDEEL1MtMS01LTIxLTMyMzk1NTA4NzgtNzUzNzk5NzM5LTE3NTY2MDE1MDMtMTA3MTMzMA0GCSqGSIb3DQEBCwUAA4IBAQBhMI9w0U7uBCL00DYMwsQTfI1h5b4UU9aSRG9w3RHSx4L8pL8hM4bluIOQdxEkBlYM8TcHeLkLC9clYapKGIs/AEj/ioO/QJ/+EneTocfkWEzKf4gW//k+GukDeZwqr3nnJ6Ty+y4YvQgosd62j31sR80nzittX902FI3ArTeDRtDpQpfvwMICuYqLnKoEjrxs1RN2fKRq5YrWNJm267bh3sv3TNXIusPgBoMOGggqlAPkhkU5hzWYoV0ncF7gRodSHEdoiQJ0ZAiADH+pKBtfe5qzGi7dW5KcPOWRcTTMf3lpGHjrpYmEgY/YgBOQ9ollFlF/onakKXpJtmoIy7c6</xd:EncapsulatedOCSPValue>
            </xd:OCSP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TAyMjgxODU1MDFaFw0yNTA0MjkwNzE1MDFaoF8wXTAfBgNVHSMEGDAWgBRonWk2y4Rue+qTYRn/WDAd1f9cyzAQBgkrBgEEAYI3FQEEAwIBADAKBgNVHRQEAwIBPzAcBgkrBgEEAYI3FQQEDxcNMjUwNDI4MTkwNTAxWjANBgkqhkiG9w0BAQ0FAAOCAgEAP4mvSFteswTLcbQb08u5JBeHwXWb4TYta+0AZ1EKVoTbyzYVlPeKbAX56p1Z5tqBOY0LFh98gepa73/3dUqojY9P+sHQx6gfagW/WfXhZGa1NqBkV07Os0drMV2nxXzWvaikMmqN0ArgXVOXpk0pRxS5tQqp9FbVB/2IvH/d9KVi+EgoJT5LkrZf0Fgh+YBzRhD9zxipLUV2MnIi7EqG6zMZdgic5BT9poeFRzdK7pQ41pTfqMYW2mulxEZmV8RfG90Cit8cAVO31SODmIBbUtXvDfcKuzBwD6ympYaMPOZufGGNhk02aPxP7MPlqbS7v1DNcK7Wn54JKCbFiYun4aJEijhsZOR7kWQaIUfc2bmzHrqA5EZ7KWYdY548uqGTT3BBPE4LqWo2V3RXk8oDujnwi3BDPHD7BxpRo7Xsc+uRUiLtKSfmwZMWBwyFMwFnAe5EndeUO9Rjkvjx8egGsxCsfFyTY7QUrgFW1bsKO0zjum9k91EyvVAxVQZbkP9XTZThEph0rlFCTR6vOJApPHakBoNuacxHuwV+21EOBsHy7oI5ejpyznWOSBd2J7iRQ8Uk/GLEATBXUdNtBaBsiArEqihcSAqZzuRp0SXTcHaM3G+9zE4V3fhe0+hA4LMDy3P0VBewv7yV5oKj6xBzVQkXX4S8cWZezOaTLE5EE7c=</xd:EncapsulatedCRLValue>
              <xd:EncapsulatedCRLValue>MIIDHjCCAQYCAQEwDQYJKoZIhvcNAQENBQAwczEZMBcGA1UEBRMQQ1BKLTItMTAwLTA5ODMxMTENMAsGA1UECxMERENGRDEPMA0GA1UEChMGTUlDSVRUMQswCQYDVQQGEwJDUjEpMCcGA1UEAxMgQ0EgUkFJWiBOQUNJT05BTCAtIENPU1RBIFJJQ0EgdjIXDTI1MDEwODE2NDc1NloXDTI1MDUwOTA1MDc1NlqgXzBdMB8GA1UdIwQYMBaAFODy/n3ERE5Q5DX9CImPToQZRDNAMBAGCSsGAQQBgjcVAQQDAgEAMAoGA1UdFAQDAgEjMBwGCSsGAQQBgjcVBAQPFw0yNTA1MDgxNjU3NTZaMA0GCSqGSIb3DQEBDQUAA4ICAQA5jHRx4rKQAshHd6sGv48RtrrNbMI99NHIeUi7sTW3pDl31X7wPa6ZghTT7Et36OpqzlubL6J+L83Z3Plnv97kYw42wb3Z5B6JZ01m/m+H9QSEPsaJgt8NwxPecqHeNtUzncinc15Td/D8L5H+bm0Oqrn86rw1jupqfPaTlcqyomympwXY4pqfUfeW9Zrx49G71fLzUCcxc8c1HXnmuNZ3GE84z6nblYI/r9V7UD/5IpqYRZ/GTC1JR8VBamKicUgKklb0GdGj3JYUIM1LbqVjcvQihB3fGILAW5Ve6NKhMzn3kBrezCROUE4uXX0ZSm38rBg/dlGYzHjpTWJocN7GLImfHxQCng1LC6UMDpOtFb+4ViRspAeu59JhDdrm8XRCneB5FnvqN7g3RdQqikLbsvdce5Xy21imyHV5L7X9KWw9m+QYb5QophYUidplGEbx5cBZMRy9eGNVEu1CMqIWyk4SNaGNcE5s1emw45QyKWlBSoqWwZDaukXL5q2vhg5U78h6tODek57BOOCblsClX/UdEUkEe9Xutg3oVn3M+BY95UQ4pSocSzseubiTXCugjcqZtOQPUSeipI7TVzjOJjuG8L9sbt/o4KV8vi5EgMZxVUbvQoTpJpR63Cq0pfcW+8AenWFUdhzj9aDil7fyub5HS7TM9XPPBQYFLNaR0w==</xd:EncapsulatedCRLValue>
            </xd:CRL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BKBkBGIwYAIBAQYIYIE8AQEBAQUwMTANBglghkgBZQMEAgEFAAQgJz0QIHo8U55psswAq04ppkFrLaMG/hhMVOESbVsM8/0CBCJajJgYDzIwMjUwNDIyMDAzMTE5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DIyMDAzMTE5WjAvBgkqhkiG9w0BCQQxIgQg8MLp8HpuMRYHB9TZrIZwbKkOSkUCvqJhbxr4TAZLYr4wNwYLKoZIhvcNAQkQAi8xKDAmMCQwIgQgrKszXYj6Q2nTJpWV/NZakemXG2IrBO983WoSsYOW808wDQYJKoZIhvcNAQEBBQAEggEAeXVP/rWhxx2xgALcOvTIF5l2E5wHE4DIuvBpNuJVP+t4wU4LlC9ucxg1DEgn3D/qtdqJhTEHm+VJkqs4BogDr8gNxn7pOmMG8/FVhLg60FJtDOY1Ch8Avkun9sFOfrDXzu8pyaGuXbNCe4iOKPoOxMk23nzjIJpWAXC2VObnuJ+AFlqVgw7BDw9krtuvgBcQUrx6piSmqR1qJZ1RUGmYHv2dO9AUmfyFFxQYDNBkzi/NPYXdsi6Ioi64f+zYGsZMZLNQs2++Qp/csMCc//knsVOyBkuGqRyZn530vhWuW6FtWG8gywllgoYpji9UEtiB3cryFU6tpoUpnYQX4JjLVA==</xd:EncapsulatedTimeStamp>
          </xd:SigAndRefsTimeStamp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3BU51IrR5or1WZPfUdejdB5UoYg+AK/MU6WVsvoJoUc=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ldfU88hWPPAVeGvRD/or8amKwBSqhfdzWfytKmWIcwc=</DigestValue>
    </Reference>
  </SignedInfo>
  <SignatureValue>RxX0mN/JYVyta0FkQ0LpeDEPs00MMQrvjscy12hcZXlZZyM+8kPFb9wT8vHQanCWEySQJAMFLwrfJ8CAQeEYMN5wVx36kmIc1df6vf7cO2JhIkv4ezy9dqZyLqi/rhuwtQUJwewUdhD+SKh4Jcn4P5kv/ItEeXEcCWGpyMxi2wZ+LvE+sRYhQruAgSo9qRr8YPnNG3ZXxVHU8B5d3KQaCEJDypaGUTfCI4Nq0/HlfwXNcfkIZi9hgspPIoJyEpOZ7H/1Y2zNqevn1j2s0569uRTtgNL8SPYWOcodk96m48U/in7nRilf6B7Gr2yIxkKEYFJlD8zpyVoCLjDPRaN+SA==</SignatureValue>
  <KeyInfo>
    <X509Data>
      <X509Certificate>MIIFtzCCBJ+gAwIBAgITFAAM6a9ic58pbXg62QABAAzprzANBgkqhkiG9w0BAQsFADCBmTEZMBcGA1UEBRMQQ1BKLTQtMDAwLTAwNDAxNzELMAkGA1UEBhMCQ1IxJDAiBgNVBAoTG0JBTkNPIENFTlRSQUwgREUgQ09TVEEgUklDQTEiMCAGA1UECxMZRElWSVNJT04gU0lTVEVNQVMgREUgUEFHTzElMCMGA1UEAxMcQ0EgU0lOUEUgLSBQRVJTT05BIEZJU0lDQSB2MjAeFw0yMjAyMTUxNTE5MzFaFw0yNjAyMTQxNTE5MzFaMIGzMRkwFwYDVQQFExBDUEYtMDEtMDQ2NS0wMDAyMRYwFAYDVQQEDA1TQUxBUyBaVcORSUdBMRYwFAYDVQQqEw1FREdBUiBBTlRPTklPMQswCQYDVQQGEwJDUjEXMBUGA1UEChMOUEVSU09OQSBGSVNJQ0ExEjAQBgNVBAsTCUNJVURBREFOTzEsMCoGA1UEAwwjRURHQVIgQU5UT05JTyBTQUxBUyBaVcORSUdBIChGSVJNQSkwggEiMA0GCSqGSIb3DQEBAQUAA4IBDwAwggEKAoIBAQDV8Bp45QA71ZaD4BWanZB8wj/Ojf8+50cRoBczuvQGAiIeRVw/vLblx/nc2F4m3hVj7B/zSsgSPx8zyfTGr2V+BUe8KBnx0ywkolr9Y5OFi968umvlBPtHrrO8Z4nHk7MfP77BT/Vn+l41/41r0oPnYsoHSAEVoMr9t6FQZiw88Ubfsm6Ya+h7Ai5aoOBWC4PeSRygPcQqrOTBYyfHZKfy5bC9gRXKDX3wfR9CXkZ+OFEK3R/y1fC/TbhHBGFygmqJWmvlwt7liGI+35C7aS/ndsxuT2OAyS6NeTtZvmoCr21szmQC3QvxpjBfTW2WyM/3tWq98/BrvHp4kazh8Jh1AgMBAAGjggHaMIIB1jAdBgNVHQ4EFgQU0i2klSV7dL6yEHg56/i3BCH4i74wHwYDVR0jBBgwFoAUXwUYQRDeFS866cAWo+ehalLROuwwYQYDVR0fBFowWDBWoFSgUoZQaHR0cDovL2ZkaS5zaW5wZS5maS5jci9yZXBvc2l0b3Jpby9DQSUyMFNJTlBFJTIwLSUyMFBFUlNPTkElMjBGSVNJQ0ElMjB2MigxKS5jcmwwgZgGCCsGAQUFBwEBBIGLMIGIMFwGCCsGAQUFBzAChlBodHRwOi8vZmRpLnNpbnBlLmZpLmNyL3JlcG9zaXRvcmlvL0NBJTIwU0lOUEUlMjAtJTIwUEVSU09OQSUyMEZJU0lDQSUyMHYyKDEpLmNydDAoBggrBgEFBQcwAYYcaHR0cDovL29jc3Auc2lucGUuZmkuY3Ivb2NzcDAOBgNVHQ8BAf8EBAMCBsAwPQYJKwYBBAGCNxUHBDAwLgYmKwYBBAGCNxUIhcTqW4LR4zWVkRuC+ZcYhqXLa4F/gbnScoGev3gCAWQCAQcwEwYDVR0lBAwwCgYIKwYBBQUHAwQwGwYJKwYBBAGCNxUKBA4wDDAKBggrBgEFBQcDBDAVBgNVHSAEDjAMMAoGCGCBPAEBAQECMA0GCSqGSIb3DQEBCwUAA4IBAQAcjg1LWmMXcLbPyzL7d0Y1iE8RSIlbfyrYnSxLHQAGZ0EJXSH8o1l9cxpUoPstDZ1XkG3DCKUTlLG/d90Ou9EHPJxNY2n50mvwqINp6pwO/t7X/UECSApLcdOmv5BbsWEMUnNJ1IxnbWsHQtJuwAm4SkqrlsiVSzK4+Hc0NEYvJ18lzDjwtZZdbmtAk1MFKhBkisaWpkg/VA50hfMcmcqzUwZoIMra2ycZd9DIcJ/pnXslVsj0Cufg4/3IvDh3tlHWGwpkp/iPUQRdP3xQDGh12HcP24BI5drC8MM3AN7kZ7RSK6b0AobqtVpv/uLJmKUSU02Gl5wr7JB2HOUXnDgh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book.xml?ContentType=application/vnd.openxmlformats-officedocument.spreadsheetml.sheet.main+xml">
        <DigestMethod Algorithm="http://www.w3.org/2001/04/xmlenc#sha256"/>
        <DigestValue>PrFiMkFVwOrDev9G48+6kKduynBPadmJDRVTQ9NfXAo=</DigestValue>
      </Reference>
      <Reference URI="/xl/styles.xml?ContentType=application/vnd.openxmlformats-officedocument.spreadsheetml.styles+xml">
        <DigestMethod Algorithm="http://www.w3.org/2001/04/xmlenc#sha256"/>
        <DigestValue>qKy2Ffj/PcB/Oeb0lciMeg6BI73lz879PZBRl7WUBs4=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sheets/sheet1.xml?ContentType=application/vnd.openxmlformats-officedocument.spreadsheetml.worksheet+xml">
        <DigestMethod Algorithm="http://www.w3.org/2001/04/xmlenc#sha256"/>
        <DigestValue>DeBSpC+7hqeE8h2WMO7xHJkqkgp/KJWLqzkd2CTg744=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LkiKoNFrbjuPpv4pJGij86Jru+2G0vELo4CH5hGAfpk=</DigestValue>
      </Reference>
      <Reference URI="/xl/calcChain.xml?ContentType=application/vnd.openxmlformats-officedocument.spreadsheetml.calcChain+xml">
        <DigestMethod Algorithm="http://www.w3.org/2001/04/xmlenc#sha256"/>
        <DigestValue>rSXcXEsfI+jxGKkN08t3DDkCi9uVObex4QKCmX0HZSQ=</DigestValue>
      </Reference>
      <Reference URI="/xl/sharedStrings.xml?ContentType=application/vnd.openxmlformats-officedocument.spreadsheetml.sharedStrings+xml">
        <DigestMethod Algorithm="http://www.w3.org/2001/04/xmlenc#sha256"/>
        <DigestValue>9HLi314geQIjU/AF/FDnbglla+8Zq4AL/kajM54yQt0=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2025-04-24T14:27:38Z</mdssi:Value>
        </mdssi:SignatureTime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2025-04-24T14:27:38Z</xd:SigningTime>
          <xd:SigningCertificate>
            <xd:Cert>
              <xd:CertDigest>
                <DigestMethod Algorithm="http://www.w3.org/2001/04/xmlenc#sha256"/>
                <DigestValue>9Kq+s9cX3ktlcnpFHIjmvZTrZLWZvVAcbf280CDK8Tg=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446019297979787318859315627622916290771741103</X509SerialNumber>
              </xd:IssuerSerial>
            </xd:Cert>
          </xd:SigningCertificate>
        </xd:SignedSignature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AkSAA3OQH9uTXXEKkeouPZOecWQEq+YexA8G4ak3kxgCBCJyBfsYDzIwMjUwNDI0MTQyNzQ0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DI0MTQyNzQ0WjAvBgkqhkiG9w0BCQQxIgQgOeyhUB/VTMPoLx6cqUsdlmiRoK4qYT7e6mJ8/9I8gGgwNwYLKoZIhvcNAQkQAi8xKDAmMCQwIgQgrKszXYj6Q2nTJpWV/NZakemXG2IrBO983WoSsYOW808wDQYJKoZIhvcNAQEBBQAEggEAOhX2nxMTdbcrBln9Jc+u+0Zyh47xz7m4/rkjg0WpMc7xPpynXihS8CRLNzoMz3cXZB00ci/5v8BfqTEh9Fhg2Bjb5ZxWwA2pHHlu6PaXp/Sv6MYFe+MXoPfKVdVNpQlQ09Q5h93eLvbNbE79F6T3CYIzIvQDR7mAgrq79Bi1VK8Hzhibo4nib7en1GMrLuqCyGs5xpY6KN4fMYDvoZhc3Qfa8XOvBIBvU0oRJRt8wR/djcsEpJCG6DXfxOUr5z6t8b5LA4Q50HmRZSJkKyxTfNvXoZzZYON/oK3yhD9deCOK7j9dFPFstEBoJQ2qIpeqleMACm8lCux91tFJspuN0w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UwNDIyMjA1OTQzWhcNMjUwNjIzMDkxOTQzWqBfMF0wHwYDVR0jBBgwFoAUsLvgCC5LE2jw0IBEA2ekP/8lY/YwEAYJKwYBBAGCNxUBBAMCAQAwCgYDVR0UBAMCAT0wHAYJKwYBBAGCNxUEBA8XDTI1MDYyMjIxMDk0M1owDQYJKoZIhvcNAQENBQADggIBAD3WBssvXpyGPAkdLo7FR9ftWj7ySA12/BHsQ2XX59lgkBD9qA3aDqRXv2d4m9C1njT+TWRTy2/DeHjFFc45N71nyJhaMuaoJdZzWLrukfeLVs2s8KwveLWVQubK6iNEKuybFPHXiq2DcejAY5lQQbXDWS0Vx1qNjZW0A542RCNkKjRecBaiUeqTX6gzBfugj6kZioXCIVuvqmD3I1bIeMVUPQNn9bW3sfgry/bAL43Y8xpnHSIoyktM7b3MluA+U5vQJ0GdQAbxwAyBdvd9CbnCYNjMmW0y1f4CMBV857fjV1yY3f2B7A3RYrvwhxN1A/Oa6zgaMKQeBeR4VatkbQto3+PhiSAfneVft/OubJkE4pgo9gg8JvvDP032FKQnCv4MUktKH8WW5ynskIrHTGwauXCCRKGZ07BqvUlspJsdLEJAnzJ5Jx+yqEHn1aJLeU1I6GGnHH1AFSDB88tGpZWnTVvJ6jtq1v1qdE1haOHs4p6LgIhes4NhCwKqxjvxGwzhtMEELi793bxqtM0CyKA7K0IpgGaOGU8cTcB2MH0O3YgHQoDZdvVJlh4FNdRSVtob2WUc+83uXmqMOwKo7RS2eLLRgRgq+F11dSmwSjTOUQQ3GdST5YNEyaQ9xNriz6uQZcPoVhGj2nl1Sa9Kw5juunkFBhgSFdLQxgF6JaQH</xd:EncapsulatedCRLValue>
                <xd:EncapsulatedCRLValue>MIIDHjCCAQYCAQEwDQYJKoZIhvcNAQENBQAwczEZMBcGA1UEBRMQQ1BKLTItMTAwLTA5ODMxMTENMAsGA1UECxMERENGRDEPMA0GA1UEChMGTUlDSVRUMQswCQYDVQQGEwJDUjEpMCcGA1UEAxMgQ0EgUkFJWiBOQUNJT05BTCAtIENPU1RBIFJJQ0EgdjIXDTI1MDQyMjIwMDQwOFoXDTI1MDgyMzA4MjQwOFqgXzBdMB8GA1UdIwQYMBaAFODy/n3ERE5Q5DX9CImPToQZRDNAMBAGCSsGAQQBgjcVAQQDAgEAMAoGA1UdFAQDAgEkMBwGCSsGAQQBgjcVBAQPFw0yNTA4MjIyMDE0MDhaMA0GCSqGSIb3DQEBDQUAA4ICAQAiiNhwU4wp/lkecob+shG6t7C/p/ejDAWupXgBhUQtJO0fAXEytbbjc4cDkHgq5SrxtD7hVP2NnMygP7ZFyOm3PjpPaY2iMgpjwq8ie+pmw7p5ARB6o4Gfz2EpYZLB9PiaR7MTpqWGV1B+SjBOwY0Dez7HCeKc0VuJmj94R7HUWXNfV9DJ6vlLkeZXxMuFaMB08K+vcJbCXHpebvwxPGiUAeno8vplb1bKYZxe+mGMcaVxeMCWQEGiTypm7UelN12mtuFYezK5Fc+bPFRzJ4OvTjcPdFKQ0s9djwSdQh7i/GwKgmcveLw8VSRS3lhySBUwDG1zvK4TC2AmnqQ2/8qMoQIkHDYEQe4BKsNCNy0FvUrqCNyacg56mm18nMzZ1oetYhx8d9CwzJUmqECPtzj0Sog56LtYI/seoPVSXPWFUbIli1nubwcGIcKWYtpk/N1Ch/qDVfoEs/HOiJUTwyIkunBXpeMXfK4hDW8Vry8g1HGWaOK7dCGGfNYLzmefVqjBNWdtz2LE0cK9PA+DqmT0QeQwRJUKTuzlF0NJDKRyTxlmXNFGL6y5DCoaQi29nEkZbwV6OzyeSh8qpbGtfKC3MIMy7Iy/fNs8qkftKUn14IU/nQMsf0x2yKag1EtYP7QQnYutvyI+ABPYulFaq2g6Av14RX4+N4UGSyDZ+HxFow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CRLRefs>
              <xd:CRLRef>
                <xd:DigestAlgAndValue>
                  <DigestMethod Algorithm="http://www.w3.org/2001/04/xmlenc#sha256"/>
                  <DigestValue>l5ylpKBnblJDT+eUbH1DHkQSV735DwwaL50L49SxlJs=</DigestValue>
                </xd:DigestAlgAndValue>
                <xd:CRLIdentifier>
                  <xd:Issuer>SERIALNUMBER=CPJ-2-100-098311,C=CR,O=MICITT,OU=DCFD,CN=CA POLITICA PERSONA FISICA - COSTA RICA v2</xd:Issuer>
                  <xd:IssueTime>2025-04-22T20:37:33Z</xd:IssueTime>
                  <xd:Number>62</xd:Number>
                </xd:CRLIdentifier>
              </xd:CRLRef>
              <xd:CRLRef>
                <xd:DigestAlgAndValue>
                  <DigestMethod Algorithm="http://www.w3.org/2001/04/xmlenc#sha256"/>
                  <DigestValue>b5hPvUZcO6ei49Tc/z+MSaG48zD0V9ai3dSCTSQl5is=</DigestValue>
                </xd:DigestAlgAndValue>
                <xd:CRLIdentifier>
                  <xd:Issuer>SERIALNUMBER=CPJ-2-100-098311,OU=DCFD,O=MICITT,C=CR,CN=CA RAIZ NACIONAL - COSTA RICA v2</xd:Issuer>
                  <xd:IssueTime>2025-04-22T20:04:08Z</xd:IssueTime>
                  <xd:Number>36</xd:Number>
                </xd:CRLIdentifier>
              </xd:CRLRef>
            </xd:CRLRefs>
            <xd:OCSPRefs>
              <xd:OCSPRef>
                <xd:OCSPIdentifier>
                  <xd:ResponderID>
                    <xd:ByKey>axPbTVsuQ41NRjAfexF6zvTcD4A=</xd:ByKey>
                  </xd:ResponderID>
                  <xd:ProducedAt>2025-04-24T14:27:44Z</xd:ProducedAt>
                </xd:OCSPIdentifier>
                <xd:DigestAlgAndValue>
                  <DigestMethod Algorithm="http://www.w3.org/2001/04/xmlenc#sha256"/>
                  <DigestValue>Fqr1bsAKB3rK0OoMHgKpjECYXBtJObmljKK5WNCiHY4=</DigestValue>
                </xd:DigestAlgAndValue>
              </xd:OCSPRef>
            </xd:OCSPRefs>
          </xd:CompleteRevocationRefs>
          <xd:Revocation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TA0MjIyMDM3MzNaFw0yNTA2MjMwODU3MzNaoF8wXTAfBgNVHSMEGDAWgBRonWk2y4Rue+qTYRn/WDAd1f9cyzAQBgkrBgEEAYI3FQEEAwIBADAKBgNVHRQEAwIBPjAcBgkrBgEEAYI3FQQEDxcNMjUwNjIyMjA0NzMzWjANBgkqhkiG9w0BAQ0FAAOCAgEAqumclIQNJ6uuA2ZdfJdz+Q9bKRrDbhvX875W4jNNHB6qEYbc9q6ybPX3kyXRJriVGW7H4a5DWduCF0HMcgKpFv1/BGsdX15bBNfbPPRMg9GJl2MoTDx+GYV92RbfdVRZ1lIDwdCRzQ0XOOdA4Q5mwdypnMAuQ4D3omL8mr5Hv7JFjpWyOmRBwsPDDGgD8HlWAG87Cca6dcFgHsSQsflDICHAEYzLUBxqiVB+wX+zT5JRbb+QMFA4ybHfGnKsq7QTDAk1QjXzfAZwxOd+hFLu3xxkIDmzGRQ9VkULZY0donHGE8QjeYjPOSDHRqqilI6yOZR+YsIE3yin65mn+YQQKrlW0YzT6/1OaOGXEY8iCk1yEMNvCqthQnJZ7C0AIVz33bhiU7TjvvZWYI3tH4dPYoEVfCR0QvwoP+jb/HLXVIWfpRnL3rW8hd6ypaKPzXvjfkYeyKtMbIYVH5pJqsrVXNv/7A9ea2ZeBK/Vg5+tPZYnQY1YBFfLhWtiWu/RG6XUSbParnSPo3urCU+hiSxPc0+4db2ESl98gnq2VS/qBDO0F6mLfpAq3s4UHTXmy/cYVhXCZNIy45AYc8Tnlc3+UpIG7/uSNYldsLAsJtBoeAAQsD4YH+PcRtCyTjWrNVvyYLZQ8o1XI2/qRzFnwGQsfbIKz/aM0gmftvcPUILttfk=</xd:EncapsulatedCRLValue>
              <xd:EncapsulatedCRLValue>MIIDHjCCAQYCAQEwDQYJKoZIhvcNAQENBQAwczEZMBcGA1UEBRMQQ1BKLTItMTAwLTA5ODMxMTENMAsGA1UECxMERENGRDEPMA0GA1UEChMGTUlDSVRUMQswCQYDVQQGEwJDUjEpMCcGA1UEAxMgQ0EgUkFJWiBOQUNJT05BTCAtIENPU1RBIFJJQ0EgdjIXDTI1MDQyMjIwMDQwOFoXDTI1MDgyMzA4MjQwOFqgXzBdMB8GA1UdIwQYMBaAFODy/n3ERE5Q5DX9CImPToQZRDNAMBAGCSsGAQQBgjcVAQQDAgEAMAoGA1UdFAQDAgEkMBwGCSsGAQQBgjcVBAQPFw0yNTA4MjIyMDE0MDhaMA0GCSqGSIb3DQEBDQUAA4ICAQAiiNhwU4wp/lkecob+shG6t7C/p/ejDAWupXgBhUQtJO0fAXEytbbjc4cDkHgq5SrxtD7hVP2NnMygP7ZFyOm3PjpPaY2iMgpjwq8ie+pmw7p5ARB6o4Gfz2EpYZLB9PiaR7MTpqWGV1B+SjBOwY0Dez7HCeKc0VuJmj94R7HUWXNfV9DJ6vlLkeZXxMuFaMB08K+vcJbCXHpebvwxPGiUAeno8vplb1bKYZxe+mGMcaVxeMCWQEGiTypm7UelN12mtuFYezK5Fc+bPFRzJ4OvTjcPdFKQ0s9djwSdQh7i/GwKgmcveLw8VSRS3lhySBUwDG1zvK4TC2AmnqQ2/8qMoQIkHDYEQe4BKsNCNy0FvUrqCNyacg56mm18nMzZ1oetYhx8d9CwzJUmqECPtzj0Sog56LtYI/seoPVSXPWFUbIli1nubwcGIcKWYtpk/N1Ch/qDVfoEs/HOiJUTwyIkunBXpeMXfK4hDW8Vry8g1HGWaOK7dCGGfNYLzmefVqjBNWdtz2LE0cK9PA+DqmT0QeQwRJUKTuzlF0NJDKRyTxlmXNFGL6y5DCoaQi29nEkZbwV6OzyeSh8qpbGtfKC3MIMy7Iy/fNs8qkftKUn14IU/nQMsf0x2yKag1EtYP7QQnYutvyI+ABPYulFaq2g6Av14RX4+N4UGSyDZ+HxFow==</xd:EncapsulatedCRLValue>
            </xd:CRLValues>
            <xd:OCSPValues>
              <xd:EncapsulatedOCSPValue>MIIGiwoBAKCCBoQwggaABgkrBgEFBQcwAQEEggZxMIIGbTCBxaIWBBRrE9tNWy5DjU1GMB97EXrO9NwPgBgPMjAyNTA0MjQxNDI3NDRaMIGZMIGWMEwwCQYFKw4DAhoFAAQUzgxHzN03kqP+e9oD7BphnZQwSGIEFF8FGEEQ3hUvOunAFqPnoWpS0TrsAhMUAAzpr2JznylteDrZAAEADOmvgAAYDzIwMjUwNDI0MTQwMDMzWqARGA8yMDI1MDQyNjAyMjAzM1qhIDAeMBwGCSsGAQQBgjcVBAQPFw0yNTA0MjUxNDEwMzNaMA0GCSqGSIb3DQEBCwUAA4IBAQBH0q2/s7F8DuD6DL9qGDdCblU+4ggv+Yo/A4WuGMddmdeocqnOg0ei1WXJaqF6iEKaD5RAeY9v23B65cQ3PLVES5nc5mkEHR0MmPEeAhENRo9AJ1Y5RkKzuNJbTd6SZiTwXqCYZpmQVOEfUy58xuNfCBqPUkImznCBJv+3YQeLAM32HkwHqf82EKi5j/VSqthcRZHItrA5VjAAyVt7wFDKI62QrkJLiVHW50O/Rj0y3VgU1QqsS/XRK9BOcdKHvtbxzCaTofUMPfh3QO2IMiiEJGfACqubwn/Ua3Bo6qYq1tH1bxRzqIvBr+DnIPBRO0gdXECWxUXYlvow2IvxNDoOoIIEjTCCBIkwggSFMIIDbaADAgECAhMUABhk0hVVp/U8eg4HAAIAGGTSMA0GCSqGSIb3DQEBCwUAMIGZMRkwFwYDVQQFExBDUEotNC0wMDAtMDA0MDE3MQswCQYDVQQGEwJDUjEkMCIGA1UEChMbQkFOQ08gQ0VOVFJBTCBERSBDT1NUQSBSSUNBMSIwIAYDVQQLExlESVZJU0lPTiBTSVNURU1BUyBERSBQQUdPMSUwIwYDVQQDExxDQSBTSU5QRSAtIFBFUlNPTkEgRklTSUNBIHYyMB4XDTI1MDQyMzE4NDU0OVoXDTI1MDUwNzE4NDU0OVowGjEYMBYGA1UEAxMPUE9SVkVOSVIuZmRpLmNyMIIBIjANBgkqhkiG9w0BAQEFAAOCAQ8AMIIBCgKCAQEAlEqKcV21ADsiwyTQsQXbNFR9HsmbYcwApd7GwPYSGZr4mbd5qlUAxNcJ+UW3sZNvNg1hm/ybFyIq33rq9Awb7V0CyOAsh+UGw2AYn1eesVozhRm4eAnHS1uM7QLVA5HfhbgRxVicEQboYhcNgBrETYdPmpEg+f2hB+4zqsSnQ/aUEz1ckZLzp+Zi8qvudxdjgcYt/XVhx8A01LilRqC/ISrJJ0o9VYHKga8XfNN31uCpe8g9NCyixHNsO1NmI6js9oY7Ug9MQGnuMRa1flC2FgtIOtDmhcSAzsN19vQEbpFjH/c6ERCbjJR2BhRhF775IYD5xO5EeSWP9wDCylj81QIDAQABo4IBQjCCAT4wPQYJKwYBBAGCNxUHBDAwLgYmKwYBBAGCNxUIhcTqW4LR4zWVkRuC+ZcYhqXLa4F/g/b8d4G48TMCAWQCAQcwEwYDVR0lBAwwCgYIKwYBBQUHAwkwDgYDVR0PAQH/BAQDAgeAMBsGCSsGAQQBgjcVCgQOMAwwCgYIKwYBBQUHAwkwDwYJKwYBBQUHMAEFBAIFADAfBgNVHSMEGDAWgBRfBRhBEN4VLzrpwBaj56FqUtE67DAdBgNVHQ4EFgQUaxPbTVsuQ41NRjAfexF6zvTcD4AwGgYDVR0RBBMwEYIPUE9SVkVOSVIuZmRpLmNyME4GCSsGAQQBgjcZAgRBMD+gPQYKKwYBBAGCNxkCAaAvBC1TLTEtNS0yMS0zMjM5NTUwODc4LTc1Mzc5OTczOS0xNzU2NjAxNTAzLTExMDcwDQYJKoZIhvcNAQELBQADggEBAGZj8yVIoLndww8htrvlPbmnU6/LzDZBidA+P9cPWgrKSmgftZBpw4Gbsey1mOT2j1IbMxyt0RK1Kq0KUisgDxWrHx97PqyFQdskmc8okDAg8PE7uCf4tmV0pHmAqRD9Op1uSRPQiioTUwC0Ec181kose3aDpe/q++wiLESBbFXP1d9HtoHPvJT5KG0eUiA/0PvrRD+3ObRdujYOUZN6WumNozPIQzlO2Pfc8arngFYWwVQZgCeAJ2vJiZcT3G8lSaAe7eJiDVTCXQp0oCYmCXzbtLklZHdBwlR5VkRypj9GdI+uaysTyuuF0Af0TSYCuCf6MdpUaIug1LL+9D0hFIU=</xd:EncapsulatedOCSPValue>
            </xd:OCSP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
BKBkBGIwYAIBAQYIYIE8AQEBAQUwMTANBglghkgBZQMEAgEFAAQgv886fqQf+9HiKGEFxnyfl32e
OGIgj3zen9DVSv1yP3cCBCJyBfwYDzIwMjUwNDI0MTQyNzQ0WjAEgAIB9AEB/6CCB8Iwgge+MIIF
pqADAgECAhNpAAAABkizA8ZASsv4AAAAAAAGMA0GCSqGSIb3DQEBDQUAMIGAMRkwFwYDVQQFExBD
UEotMi0xMDAtMDk4MzExMQswCQYDVQQGEwJDUjEPMA0GA1UEChMGTUlDSVRUMQ0wCwYDVQQLEwRE
Q0ZEMTYwNAYDVQQDEy1DQSBQT0xJVElDQSBTRUxMQURPIERFIFRJRU1QTyAtIENPU1RBIFJJQ0Eg
djIwHhcNMjQwMzIwMTY0OTMxWhcNMzEwMjI1MjE1NzQzWjB0MRkwFwYDVQQFExBDUEotNC0wMDAt
MDA0MDE3MQswCQYDVQQGEwJDUjEkMCIGA1UEChMbQkFOQ08gQ0VOVFJBTCBERSBDT1NUQSBSSUNB
MQ0wCwYDVQQLEwQwMDAxMRUwEwYDVQQDEwxUU0EgU0lOUEUgdjMwggEiMA0GCSqGSIb3DQEBAQUA
A4IBDwAwggEKAoIBAQDd302ZUnc6yAsf/8zVlz72GhkgDlKERDslo/vZpRtU1OvkCG4rE62wXhTv
ecFALoP/VZrUgtAD66y9r29MDq9a7CRE0/I8uetV6Yt/DhB0zy08g83a7NUqwXLM21In0SVGxgEJ
nVku+QtUNz5KIf0w+Q9wzp3hBBpeVOmDRyOendOQDFVattNaG9UERrqqD18f+ZbiEQLEaGbcnAdt
/u9tWOmSF769/LfiUspzSJFPT5ILoZWbtTXaG+V0bXiwLyQgQesL9ASvAn5BlSBDeDVwGnQ+cZVN
oXzaeol+qm749NdsdgtH3kRaVbNi66t2Gh25X80enceMng/QtaQXdjOtAgMBAAGjggM6MIIDNjCB
ugYDVR0gBIGyMIGvMIGsBghggTwBAQEBBTCBnzBwBggrBgEFBQcCAjBkHmIASQBtAHAAbABlAG0A
ZQBuAHQAYQAgAGwAYQAgAEEAdQB0AG8AcgBpAGQAYQBkACAAZABlACAARQBzAHQAYQBtAHAAYQBk
AG8AIABkAGUAIABUAGkAZQBtAHAAbwAgAHYAMzArBggrBgEFBQcCARYfaHR0cDovL3RzYS5zaW5w
ZS5maS5jci90c2FodHRwLzAWBgNVHSUBAf8EDDAKBggrBgEFBQcDCDAOBgNVHQ8BAf8EBAMCBsAw
HQYDVR0OBBYEFIJ8NgzOR7R8XR0Qgmmt5fcK41hwMB8GA1UdIwQYMBaAFLC74AguSxNo8NCARANn
pD//JWP2MIH0BgNVHR8EgewwgekwgeaggeOggeCGa2h0dHA6Ly93d3cuZmlybWFkaWdpdGFsLmdv
LmNyL3JlcG9zaXRvcmlvL0NBJTIwUE9MSVRJQ0ElMjBTRUxMQURPJTIwREUlMjBUSUVNUE8lMjAt
JTIwQ09TVEElMjBSSUNBJTIwdjIuY3JshnFodHRwOi8vd3d3Lm1pY2l0LmdvLmNyL2Zpcm1hZGln
aXRhbC9yZXBvc2l0b3Jpby9DQSUyMFBPTElUSUNBJTIwU0VMTEFETyUyMERFJTIwVElFTVBPJTIw
LSUyMENPU1RBJTIwUklDQSUyMHYyLmNybDCCAQgGCCsGAQUFBwEBBIH7MIH4MHcGCCsGAQUFBzAC
hmtodHRwOi8vd3d3LmZpcm1hZGlnaXRhbC5nby5jci9yZXBvc2l0b3Jpby9DQSUyMFBPTElUSUNB
JTIwU0VMTEFETyUyMERFJTIwVElFTVBPJTIwLSUyMENPU1RBJTIwUklDQSUyMHYyLmNydDB9Bggr
BgEFBQcwAoZxaHR0cDovL3d3dy5taWNpdC5nby5jci9maXJtYWRpZ2l0YWwvcmVwb3NpdG9yaW8v
Q0ElMjBQT0xJVElDQSUyMFNFTExBRE8lMjBERSUyMFRJRU1QTyUyMC0lMjBDT1NUQSUyMFJJQ0El
MjB2Mi5jcnQwDAYDVR0TAQH/BAIwADANBgkqhkiG9w0BAQ0FAAOCAgEASwJewvhTnyIVu3f4DuhD
M58hIwnwIkw13t4QMXkDkPF+tRdoK2Or3yjOhSRkB8J3XGFCG2wZhV7nmlw4sigEScceMePIZWa2
HDBBDasx34F6N/MqBETx+hPI7Su/V2qnFdaseYts8ScPgtCFJBkpexuHy3/GmfdxxgmfT1DSxXYB
707aDXs2DJG7PsK121RYEjRMsEPmv1//7YG3eJrQkUQ0wTdpNE9Z1yd4BBJeOW/jP42Cc80NkYsX
nOpPn2od02oB1z2nI1mK+eP3MYmlBbHBTEf/c5OQ9uDbs+IcSR6fB3s9pnMUwZoRRwfde7xQR/XJ
nsNzmq/wXhhH6uMehsJRUWMYE0j3ZXgH6FEDFhqN/0uJ2vScOuE/YNov1nPftI4mI0tf+aAaXRuS
7wy0WXwW/Nqg5vPF3xcWL6yMY9rSbAaLSLkzHJmVD6uLE9Suq3pt4uYZifdoVPNFXoTOjTWxmtTQ
OTUNGOY4p/0tmMiOl5gILGnVuPiOLzbPL4YfKFtmW5ijoc2WAon6Fz7W+2jv4hvgTec8JCW/lQm0
a+zk/j+jrgaSgYg+cnH9syb3aWu7wu7SpKUWili9pA1Ks6N3M3oRY5/SvlnL+1CjVZ++sffrN3e8
9+Gj3WMYLy920yS7pugL6NzBc4oZHa9RwvAD38L0V26hvTpjCS0yXssxggJrMIICZwIBATCBmDCB
gDEZMBcGA1UEBRMQQ1BKLTItMTAwLTA5ODMxMTELMAkGA1UEBhMCQ1IxDzANBgNVBAoTBk1JQ0lU
VDENMAsGA1UECxMERENGRDE2MDQGA1UEAxMtQ0EgUE9MSVRJQ0EgU0VMTEFETyBERSBUSUVNUE8g
LSBDT1NUQSBSSUNBIHYyAhNpAAAABkizA8ZASsv4AAAAAAAGMA0GCWCGSAFlAwQCAQUAoIGkMBoG
CSqGSIb3DQEJAzENBgsqhkiG9w0BCRABBDAcBgkqhkiG9w0BCQUxDxcNMjUwNDI0MTQyNzQ0WjAv
BgkqhkiG9w0BCQQxIgQgD6QA6ypmnrLR6tWP3LVBJCED5fPmDjd0qqMWMMJH5zEwNwYLKoZIhvcN
AQkQAi8xKDAmMCQwIgQgrKszXYj6Q2nTJpWV/NZakemXG2IrBO983WoSsYOW808wDQYJKoZIhvcN
AQEBBQAEggEAGTyesvpYTKvNN6aga6SJo0T2iT6ncwxej3sEC6D+I1Wqq65OEyIunpaJdWY3wxa5
vpHMgooNHTv9OD0QNhJJinnJgY8d+HYrIt3iiqrUY46jXnDjVYDN/PTR9T863K5AgzgiFVH3yhQ8
/JgYPwdRT2IoPvES9kGEniV5JnYvtaGGdRWHkY3/X4sTUahxMNGySZlBOVriEKbp7y9AxFrSsruH
yQMLkiSaCpvR3NkqyWiq3pMStt68b2gpCFpzsUQDkkEg7fa35/bqG2htbzLNOBv7RtwbawQdR1cq
Cp4vdPpHIUxp2gxPitCG1wGFwgyIO34g5I0mpgLowCoyBwVsog==</xd:EncapsulatedTimeStamp>
          </xd:SigAndRefsTimeStamp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Superintendencia de Pensiones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soliscj</dc:creator>
  <cp:lastModifiedBy>Anayancy Ledezma Benavides</cp:lastModifiedBy>
  <cp:lastPrinted>2024-10-23T00:57:43Z</cp:lastPrinted>
  <dcterms:created xsi:type="dcterms:W3CDTF">2009-06-26T21:46:25Z</dcterms:created>
  <dcterms:modified xsi:type="dcterms:W3CDTF">2025-04-12T15:31:28Z</dcterms:modified>
</cp:coreProperties>
</file>