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yancy\Dropbox\Clientes\Agencia Seguros Inv.ySeg.Occ.SA\1 ESTADOS FINANCIEROS COMPARATIVOS\SETIEMBRE 2026\"/>
    </mc:Choice>
  </mc:AlternateContent>
  <xr:revisionPtr revIDLastSave="0" documentId="13_ncr:201_{BAC301BE-495D-41E1-A5AE-7F6366033474}" xr6:coauthVersionLast="47" xr6:coauthVersionMax="47" xr10:uidLastSave="{00000000-0000-0000-0000-000000000000}"/>
  <bookViews>
    <workbookView xWindow="16200" yWindow="60" windowWidth="12330" windowHeight="14550" xr2:uid="{00000000-000D-0000-FFFF-FFFF00000000}"/>
  </bookViews>
  <sheets>
    <sheet name="Hoja3" sheetId="3" r:id="rId1"/>
  </sheets>
  <calcPr calcId="181029"/>
</workbook>
</file>

<file path=xl/calcChain.xml><?xml version="1.0" encoding="utf-8"?>
<calcChain xmlns="http://schemas.openxmlformats.org/spreadsheetml/2006/main">
  <c r="C75" i="3" l="1"/>
  <c r="C71" i="3"/>
  <c r="C67" i="3"/>
  <c r="C66" i="3" s="1"/>
  <c r="C61" i="3"/>
  <c r="C59" i="3"/>
  <c r="C51" i="3"/>
  <c r="C45" i="3" s="1"/>
  <c r="C47" i="3"/>
  <c r="C40" i="3"/>
  <c r="C38" i="3"/>
  <c r="C33" i="3"/>
  <c r="C31" i="3" s="1"/>
  <c r="C26" i="3"/>
  <c r="C17" i="3"/>
  <c r="C12" i="3"/>
  <c r="C57" i="3" l="1"/>
  <c r="C78" i="3" s="1"/>
  <c r="C10" i="3"/>
  <c r="C43" i="3" s="1"/>
  <c r="E75" i="3" l="1"/>
  <c r="E71" i="3"/>
  <c r="E67" i="3"/>
  <c r="E66" i="3" s="1"/>
  <c r="E57" i="3" s="1"/>
  <c r="E61" i="3"/>
  <c r="E59" i="3"/>
  <c r="E51" i="3"/>
  <c r="E47" i="3"/>
  <c r="E45" i="3" s="1"/>
  <c r="E40" i="3"/>
  <c r="E38" i="3"/>
  <c r="E33" i="3"/>
  <c r="E31" i="3" s="1"/>
  <c r="E26" i="3"/>
  <c r="E17" i="3"/>
  <c r="E12" i="3"/>
  <c r="E78" i="3" l="1"/>
  <c r="E10" i="3"/>
  <c r="E43" i="3" s="1"/>
</calcChain>
</file>

<file path=xl/sharedStrings.xml><?xml version="1.0" encoding="utf-8"?>
<sst xmlns="http://schemas.openxmlformats.org/spreadsheetml/2006/main" count="56" uniqueCount="56">
  <si>
    <t>Nota</t>
  </si>
  <si>
    <t>ACTIVO</t>
  </si>
  <si>
    <t>PASIVO</t>
  </si>
  <si>
    <t>DISPONIBILIDADES</t>
  </si>
  <si>
    <t xml:space="preserve">INVERSIONES EN INSTRUMENTOS FINANCIEROS </t>
  </si>
  <si>
    <t>OBLIGACIONES CON ENTIDADES</t>
  </si>
  <si>
    <t>CUENTAS POR PAGAR Y PROVISIONES</t>
  </si>
  <si>
    <t>BIENES MUEBLES E INMUEBLES</t>
  </si>
  <si>
    <t>OTROS ACTIVOS</t>
  </si>
  <si>
    <t>PATRIMONIO</t>
  </si>
  <si>
    <t>APORTES PATRIMONIALES NO CAPITALIZADOS</t>
  </si>
  <si>
    <t>TOTAL ACTIVO</t>
  </si>
  <si>
    <t>RESERVAS PATRIMONIALES</t>
  </si>
  <si>
    <t>RESULTADOS ACUMULADOS DE EJERCICIOS ANTERIORES</t>
  </si>
  <si>
    <t>RESULTADO DEL PERÍODO</t>
  </si>
  <si>
    <t>TOTAL PASIVO Y PATRIMONIO</t>
  </si>
  <si>
    <t>Efectivo</t>
  </si>
  <si>
    <t>Depósitos a la vista en entidades financieras del país</t>
  </si>
  <si>
    <t>Inversiones mantenidas para negociar</t>
  </si>
  <si>
    <t>Inversiones disponibles para la venta</t>
  </si>
  <si>
    <t>Inversiones mantenidas al vencimiento</t>
  </si>
  <si>
    <t>Instrumentos financieros vencidos y restringidos</t>
  </si>
  <si>
    <t>Obligaciones a la vista con entidades financieras</t>
  </si>
  <si>
    <t>(Estimación por deterioro de instrumentos financieros)</t>
  </si>
  <si>
    <t>Cuentas y comisiones por pagar diversas</t>
  </si>
  <si>
    <t>Provisiones</t>
  </si>
  <si>
    <t xml:space="preserve">COMISIONES, PRIMAS Y CUENTAS POR COBRAR </t>
  </si>
  <si>
    <t>Comisiones por cobrar</t>
  </si>
  <si>
    <t>Impuestos sobre la renta diferido</t>
  </si>
  <si>
    <t>Equipos y mobiliario</t>
  </si>
  <si>
    <t xml:space="preserve">Equipos de computación </t>
  </si>
  <si>
    <t>(Depreciación acumulada bienes muebles e inmuebles)</t>
  </si>
  <si>
    <t>Gastos pagados por anticipado</t>
  </si>
  <si>
    <t>CAPITAL SOCIAL Y CAPITAL MÍNIMO FUNCIONAMIENTO</t>
  </si>
  <si>
    <t>Capital pagado</t>
  </si>
  <si>
    <t>Activos intangibles</t>
  </si>
  <si>
    <t xml:space="preserve">Capital pagado adicional </t>
  </si>
  <si>
    <t>Ajustes al valor de los activos</t>
  </si>
  <si>
    <t>Reserva legal</t>
  </si>
  <si>
    <t>Otras reservas obligatorias</t>
  </si>
  <si>
    <t>Utilidades acumuladas de ejercicios anteriores</t>
  </si>
  <si>
    <t>(Pérdidas acumuladas de ejercicios anteriores)</t>
  </si>
  <si>
    <t>Utilidad neta del período</t>
  </si>
  <si>
    <t>AGENCIA DE SEGUROS INVERSIONES Y SEGUROS DE OCCIDENTE SA.</t>
  </si>
  <si>
    <t>Impuesto sobre la renta diferido</t>
  </si>
  <si>
    <t>Terrenos</t>
  </si>
  <si>
    <t>Otras cuentas por cobrar</t>
  </si>
  <si>
    <t>Impuesto sobre ventas por cobrar</t>
  </si>
  <si>
    <t>Impuesto de ventas por pagar</t>
  </si>
  <si>
    <t>Edificaciones</t>
  </si>
  <si>
    <t xml:space="preserve">                   CONTADOR PRIVADO                                                                    </t>
  </si>
  <si>
    <t>GERENTE GENERAL</t>
  </si>
  <si>
    <t>ESTADO DE SITUACION FINANCIERA</t>
  </si>
  <si>
    <t>(Cifras en colones sin centimos)</t>
  </si>
  <si>
    <t xml:space="preserve">                Lida. Anayancy Ledezma Benavides                                                MBA. Edgar Antonio Salas Zúñiga</t>
  </si>
  <si>
    <t>POR LOS PERIODOS TERMINADOS AL 30 DE SETIEMBRE DE 2026 y 31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</si>
</sst>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mbria"/>
      <family val="1"/>
    </font>
    <font>
      <sz val="10"/>
      <name val="Cambria"/>
      <family val="1"/>
    </font>
    <font>
      <b/>
      <sz val="9"/>
      <name val="Cambria"/>
      <family val="1"/>
    </font>
    <font>
      <sz val="9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164" fontId="2" fillId="0" borderId="0" xfId="1" applyFont="1" applyFill="1" applyBorder="1" applyAlignment="1">
      <alignment horizontal="right" vertical="center" wrapText="1"/>
    </xf>
    <xf numFmtId="164" fontId="2" fillId="0" borderId="0" xfId="1" applyFont="1" applyFill="1" applyBorder="1" applyAlignment="1">
      <alignment horizontal="left" vertical="center" wrapText="1"/>
    </xf>
    <xf numFmtId="164" fontId="3" fillId="0" borderId="0" xfId="1" applyFont="1" applyFill="1" applyBorder="1" applyAlignment="1">
      <alignment horizontal="left" vertical="center" wrapText="1"/>
    </xf>
    <xf numFmtId="164" fontId="3" fillId="0" borderId="0" xfId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4" fillId="0" borderId="0" xfId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  <xf numFmtId="164" fontId="5" fillId="0" borderId="0" xfId="1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justify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top"/>
    </xf>
    <xf numFmtId="0" fontId="4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3" fontId="4" fillId="0" borderId="0" xfId="1" applyNumberFormat="1" applyFont="1" applyFill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horizontal="left" vertical="center" wrapText="1"/>
    </xf>
    <xf numFmtId="3" fontId="5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vertical="top" wrapText="1"/>
    </xf>
    <xf numFmtId="3" fontId="4" fillId="0" borderId="2" xfId="1" applyNumberFormat="1" applyFont="1" applyFill="1" applyBorder="1" applyAlignment="1">
      <alignment horizontal="right" vertical="center" wrapText="1"/>
    </xf>
    <xf numFmtId="37" fontId="5" fillId="0" borderId="0" xfId="1" applyNumberFormat="1" applyFont="1" applyFill="1" applyBorder="1" applyAlignment="1">
      <alignment horizontal="right" vertical="center" wrapText="1"/>
    </xf>
    <xf numFmtId="165" fontId="3" fillId="0" borderId="0" xfId="1" applyNumberFormat="1" applyFont="1" applyFill="1" applyBorder="1" applyAlignment="1">
      <alignment horizontal="left" vertical="center" wrapText="1"/>
    </xf>
    <xf numFmtId="165" fontId="2" fillId="0" borderId="0" xfId="1" applyNumberFormat="1" applyFont="1" applyFill="1" applyBorder="1" applyAlignment="1">
      <alignment horizontal="left" vertical="center" wrapText="1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6" fillId="0" borderId="0" xfId="0" applyFont="1"/>
    <xf numFmtId="0" fontId="3" fillId="0" borderId="0" xfId="0" applyFont="1" applyAlignment="1">
      <alignment vertical="top"/>
    </xf>
    <xf numFmtId="17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3"/>
  <sheetViews>
    <sheetView tabSelected="1" topLeftCell="A37" workbookViewId="0">
      <selection activeCell="A56" sqref="A56"/>
    </sheetView>
  </sheetViews>
  <sheetFormatPr baseColWidth="10" defaultColWidth="11.42578125" defaultRowHeight="12.75" x14ac:dyDescent="0.2"/>
  <cols>
    <col min="1" max="1" width="49" style="8" customWidth="1"/>
    <col min="2" max="2" width="5.7109375" style="8" customWidth="1"/>
    <col min="3" max="3" width="14.7109375" style="37" customWidth="1"/>
    <col min="4" max="4" width="1.5703125" style="8" customWidth="1"/>
    <col min="5" max="5" width="10.85546875" style="8" bestFit="1" customWidth="1"/>
    <col min="6" max="6" width="30.28515625" style="8" customWidth="1"/>
    <col min="7" max="13" width="11.28515625" style="1" customWidth="1"/>
    <col min="14" max="16384" width="11.42578125" style="1"/>
  </cols>
  <sheetData>
    <row r="1" spans="1:7" x14ac:dyDescent="0.2">
      <c r="A1" s="48"/>
      <c r="B1" s="48"/>
      <c r="C1" s="48"/>
      <c r="D1" s="48"/>
      <c r="E1" s="48"/>
      <c r="F1" s="48"/>
    </row>
    <row r="3" spans="1:7" s="2" customFormat="1" ht="17.25" customHeight="1" x14ac:dyDescent="0.25">
      <c r="A3" s="49" t="s">
        <v>43</v>
      </c>
      <c r="B3" s="49"/>
      <c r="C3" s="49"/>
      <c r="D3" s="49"/>
      <c r="E3" s="49"/>
      <c r="F3" s="44"/>
    </row>
    <row r="4" spans="1:7" s="2" customFormat="1" ht="21" customHeight="1" x14ac:dyDescent="0.25">
      <c r="A4" s="49" t="s">
        <v>52</v>
      </c>
      <c r="B4" s="49"/>
      <c r="C4" s="49"/>
      <c r="D4" s="49"/>
      <c r="E4" s="49"/>
      <c r="F4" s="44"/>
    </row>
    <row r="5" spans="1:7" s="2" customFormat="1" ht="15" customHeight="1" x14ac:dyDescent="0.2">
      <c r="A5" s="50" t="s">
        <v>55</v>
      </c>
      <c r="B5" s="50"/>
      <c r="C5" s="50"/>
      <c r="D5" s="50"/>
      <c r="E5" s="50"/>
      <c r="F5" s="45"/>
      <c r="G5" s="45"/>
    </row>
    <row r="6" spans="1:7" s="2" customFormat="1" ht="15.75" customHeight="1" x14ac:dyDescent="0.25">
      <c r="A6" s="49" t="s">
        <v>53</v>
      </c>
      <c r="B6" s="49"/>
      <c r="C6" s="49"/>
      <c r="D6" s="49"/>
      <c r="E6" s="49"/>
      <c r="F6" s="44"/>
    </row>
    <row r="7" spans="1:7" s="2" customFormat="1" ht="13.5" thickBot="1" x14ac:dyDescent="0.3">
      <c r="A7" s="25"/>
      <c r="B7" s="25"/>
      <c r="C7" s="31"/>
      <c r="D7" s="25"/>
      <c r="E7" s="25"/>
      <c r="F7" s="25"/>
    </row>
    <row r="8" spans="1:7" s="2" customFormat="1" ht="14.25" thickTop="1" thickBot="1" x14ac:dyDescent="0.25">
      <c r="A8" s="9"/>
      <c r="B8" s="10" t="s">
        <v>0</v>
      </c>
      <c r="C8" s="47">
        <v>46266</v>
      </c>
      <c r="D8" s="11"/>
      <c r="E8" s="47">
        <v>45992</v>
      </c>
    </row>
    <row r="9" spans="1:7" ht="13.5" thickTop="1" x14ac:dyDescent="0.2">
      <c r="A9" s="24"/>
      <c r="B9" s="24"/>
      <c r="C9" s="32"/>
      <c r="D9" s="24"/>
      <c r="E9" s="32"/>
    </row>
    <row r="10" spans="1:7" x14ac:dyDescent="0.2">
      <c r="A10" s="12" t="s">
        <v>1</v>
      </c>
      <c r="B10" s="4"/>
      <c r="C10" s="33">
        <f>C12+C17+C26+C31+C40+1</f>
        <v>168818128.43000001</v>
      </c>
      <c r="D10" s="3"/>
      <c r="E10" s="33">
        <f>E12+E17+E26+E31+E40+1</f>
        <v>146773619.37</v>
      </c>
    </row>
    <row r="11" spans="1:7" x14ac:dyDescent="0.2">
      <c r="A11" s="12"/>
      <c r="B11" s="4"/>
      <c r="C11" s="33"/>
      <c r="D11" s="3"/>
      <c r="E11" s="33"/>
    </row>
    <row r="12" spans="1:7" x14ac:dyDescent="0.2">
      <c r="A12" s="12" t="s">
        <v>3</v>
      </c>
      <c r="B12" s="41">
        <v>1</v>
      </c>
      <c r="C12" s="33">
        <f>SUM(C13:C16)</f>
        <v>49250915.529999994</v>
      </c>
      <c r="D12" s="3"/>
      <c r="E12" s="33">
        <f>SUM(E13:E16)+0.01</f>
        <v>21141866.010000002</v>
      </c>
    </row>
    <row r="13" spans="1:7" x14ac:dyDescent="0.2">
      <c r="A13" s="5" t="s">
        <v>16</v>
      </c>
      <c r="B13" s="40"/>
      <c r="C13" s="34">
        <v>0</v>
      </c>
      <c r="D13" s="6"/>
      <c r="E13" s="34">
        <v>0</v>
      </c>
    </row>
    <row r="14" spans="1:7" x14ac:dyDescent="0.2">
      <c r="A14" s="5"/>
      <c r="B14" s="40"/>
      <c r="C14" s="34"/>
      <c r="D14" s="6"/>
      <c r="E14" s="34"/>
    </row>
    <row r="15" spans="1:7" x14ac:dyDescent="0.2">
      <c r="A15" s="5" t="s">
        <v>17</v>
      </c>
      <c r="B15" s="40"/>
      <c r="C15" s="34">
        <v>49250915.529999994</v>
      </c>
      <c r="D15" s="6"/>
      <c r="E15" s="34">
        <v>21141866</v>
      </c>
    </row>
    <row r="16" spans="1:7" x14ac:dyDescent="0.2">
      <c r="A16" s="15"/>
      <c r="B16" s="40"/>
      <c r="C16" s="35"/>
      <c r="D16" s="5"/>
      <c r="E16" s="35"/>
    </row>
    <row r="17" spans="1:10" x14ac:dyDescent="0.2">
      <c r="A17" s="17" t="s">
        <v>4</v>
      </c>
      <c r="B17" s="40">
        <v>2</v>
      </c>
      <c r="C17" s="33">
        <f>SUM(C18:C22)</f>
        <v>0</v>
      </c>
      <c r="D17" s="3"/>
      <c r="E17" s="33">
        <f>SUM(E18:E22)</f>
        <v>0</v>
      </c>
    </row>
    <row r="18" spans="1:10" x14ac:dyDescent="0.2">
      <c r="A18" s="7" t="s">
        <v>18</v>
      </c>
      <c r="B18" s="40"/>
      <c r="C18" s="34">
        <v>0</v>
      </c>
      <c r="D18" s="3"/>
      <c r="E18" s="34">
        <v>0</v>
      </c>
    </row>
    <row r="19" spans="1:10" x14ac:dyDescent="0.2">
      <c r="A19" s="7" t="s">
        <v>19</v>
      </c>
      <c r="B19" s="40"/>
      <c r="C19" s="34">
        <v>0</v>
      </c>
      <c r="D19" s="6"/>
      <c r="E19" s="34">
        <v>0</v>
      </c>
    </row>
    <row r="20" spans="1:10" x14ac:dyDescent="0.2">
      <c r="A20" s="7" t="s">
        <v>20</v>
      </c>
      <c r="B20" s="40"/>
      <c r="C20" s="34">
        <v>0</v>
      </c>
      <c r="D20" s="6"/>
      <c r="E20" s="34">
        <v>0</v>
      </c>
    </row>
    <row r="21" spans="1:10" x14ac:dyDescent="0.2">
      <c r="A21" s="2" t="s">
        <v>21</v>
      </c>
      <c r="B21" s="40"/>
      <c r="C21" s="34">
        <v>0</v>
      </c>
      <c r="D21" s="6"/>
      <c r="E21" s="34">
        <v>0</v>
      </c>
      <c r="G21" s="42"/>
      <c r="H21" s="42"/>
      <c r="I21" s="42"/>
    </row>
    <row r="22" spans="1:10" x14ac:dyDescent="0.2">
      <c r="A22" s="2" t="s">
        <v>23</v>
      </c>
      <c r="B22" s="40"/>
      <c r="C22" s="34">
        <v>0</v>
      </c>
      <c r="D22" s="6"/>
      <c r="E22" s="34">
        <v>0</v>
      </c>
    </row>
    <row r="23" spans="1:10" x14ac:dyDescent="0.2">
      <c r="A23" s="20"/>
      <c r="B23" s="40"/>
      <c r="C23" s="36"/>
      <c r="E23" s="36"/>
    </row>
    <row r="24" spans="1:10" x14ac:dyDescent="0.2">
      <c r="A24" s="12"/>
      <c r="B24" s="40"/>
      <c r="C24" s="33"/>
      <c r="D24" s="3"/>
      <c r="E24" s="33"/>
    </row>
    <row r="25" spans="1:10" x14ac:dyDescent="0.2">
      <c r="A25" s="2"/>
      <c r="B25" s="40"/>
      <c r="C25" s="34"/>
      <c r="D25" s="6"/>
      <c r="E25" s="34"/>
    </row>
    <row r="26" spans="1:10" x14ac:dyDescent="0.2">
      <c r="A26" s="14" t="s">
        <v>26</v>
      </c>
      <c r="B26" s="40">
        <v>3</v>
      </c>
      <c r="C26" s="33">
        <f>SUM(C27:C30)</f>
        <v>23749851.050000001</v>
      </c>
      <c r="D26" s="3"/>
      <c r="E26" s="33">
        <f>SUM(E27:E30)</f>
        <v>29814391.509999998</v>
      </c>
    </row>
    <row r="27" spans="1:10" x14ac:dyDescent="0.2">
      <c r="A27" s="2" t="s">
        <v>27</v>
      </c>
      <c r="B27" s="40"/>
      <c r="C27" s="34">
        <v>0</v>
      </c>
      <c r="D27" s="6"/>
      <c r="E27" s="34">
        <v>0</v>
      </c>
    </row>
    <row r="28" spans="1:10" x14ac:dyDescent="0.2">
      <c r="A28" s="2" t="s">
        <v>44</v>
      </c>
      <c r="B28" s="40"/>
      <c r="C28" s="34">
        <v>1856867.0499999998</v>
      </c>
      <c r="D28" s="6"/>
      <c r="E28" s="34">
        <v>7921407.5099999998</v>
      </c>
      <c r="J28" s="42"/>
    </row>
    <row r="29" spans="1:10" x14ac:dyDescent="0.2">
      <c r="A29" s="2" t="s">
        <v>47</v>
      </c>
      <c r="B29" s="40"/>
      <c r="C29" s="34">
        <v>0</v>
      </c>
      <c r="D29" s="6"/>
      <c r="E29" s="34">
        <v>0</v>
      </c>
    </row>
    <row r="30" spans="1:10" x14ac:dyDescent="0.2">
      <c r="A30" s="2" t="s">
        <v>46</v>
      </c>
      <c r="B30" s="40"/>
      <c r="C30" s="34">
        <v>21892984</v>
      </c>
      <c r="D30" s="6"/>
      <c r="E30" s="34">
        <v>21892984</v>
      </c>
    </row>
    <row r="31" spans="1:10" x14ac:dyDescent="0.2">
      <c r="A31" s="14" t="s">
        <v>7</v>
      </c>
      <c r="B31" s="40">
        <v>4</v>
      </c>
      <c r="C31" s="33">
        <f>SUM(C32:C38)</f>
        <v>95398135.849999994</v>
      </c>
      <c r="D31" s="3"/>
      <c r="E31" s="33">
        <f>SUM(E32:E38)</f>
        <v>95398135.849999994</v>
      </c>
    </row>
    <row r="32" spans="1:10" x14ac:dyDescent="0.2">
      <c r="A32" s="2" t="s">
        <v>29</v>
      </c>
      <c r="B32" s="40"/>
      <c r="C32" s="34">
        <v>15931734.669999998</v>
      </c>
      <c r="D32" s="5"/>
      <c r="E32" s="34">
        <v>15931734.669999998</v>
      </c>
    </row>
    <row r="33" spans="1:12" x14ac:dyDescent="0.2">
      <c r="A33" s="2" t="s">
        <v>30</v>
      </c>
      <c r="B33" s="40"/>
      <c r="C33" s="34">
        <f>322500+209485+3557314.35+255000.65+120000</f>
        <v>4464300</v>
      </c>
      <c r="D33" s="3"/>
      <c r="E33" s="34">
        <f>322500+209485+3557314.35+255000.65+120000</f>
        <v>4464300</v>
      </c>
    </row>
    <row r="34" spans="1:12" x14ac:dyDescent="0.2">
      <c r="A34" s="2" t="s">
        <v>49</v>
      </c>
      <c r="B34" s="40"/>
      <c r="C34" s="34">
        <v>47883727</v>
      </c>
      <c r="D34" s="3"/>
      <c r="E34" s="34">
        <v>47883727</v>
      </c>
      <c r="L34" s="43"/>
    </row>
    <row r="35" spans="1:12" x14ac:dyDescent="0.2">
      <c r="A35" s="2" t="s">
        <v>45</v>
      </c>
      <c r="B35" s="40"/>
      <c r="C35" s="34">
        <v>50000000</v>
      </c>
      <c r="D35" s="3"/>
      <c r="E35" s="34">
        <v>50000000</v>
      </c>
    </row>
    <row r="36" spans="1:12" x14ac:dyDescent="0.2">
      <c r="A36" s="2"/>
      <c r="B36" s="40"/>
      <c r="C36" s="34"/>
      <c r="D36" s="5"/>
      <c r="E36" s="34"/>
      <c r="H36" s="42"/>
    </row>
    <row r="37" spans="1:12" x14ac:dyDescent="0.2">
      <c r="A37" s="2"/>
      <c r="B37" s="40"/>
      <c r="C37" s="34"/>
      <c r="D37" s="3"/>
      <c r="E37" s="34"/>
    </row>
    <row r="38" spans="1:12" x14ac:dyDescent="0.2">
      <c r="A38" s="8" t="s">
        <v>31</v>
      </c>
      <c r="B38" s="40"/>
      <c r="C38" s="39">
        <f>-20647427-957674.8-318849.51-957674.51</f>
        <v>-22881625.820000004</v>
      </c>
      <c r="D38" s="6"/>
      <c r="E38" s="39">
        <f>-20647427-957674.8-318849.51-957674.51</f>
        <v>-22881625.820000004</v>
      </c>
    </row>
    <row r="39" spans="1:12" x14ac:dyDescent="0.2">
      <c r="B39" s="40"/>
      <c r="D39" s="6"/>
      <c r="E39" s="37"/>
    </row>
    <row r="40" spans="1:12" x14ac:dyDescent="0.2">
      <c r="A40" s="22" t="s">
        <v>8</v>
      </c>
      <c r="B40" s="40">
        <v>5</v>
      </c>
      <c r="C40" s="33">
        <f>SUM(C41:C42)</f>
        <v>419225</v>
      </c>
      <c r="D40" s="6"/>
      <c r="E40" s="33">
        <f>SUM(E41:E42)</f>
        <v>419225</v>
      </c>
    </row>
    <row r="41" spans="1:12" x14ac:dyDescent="0.2">
      <c r="A41" s="27" t="s">
        <v>32</v>
      </c>
      <c r="B41" s="40"/>
      <c r="C41" s="34">
        <v>0</v>
      </c>
      <c r="D41" s="6"/>
      <c r="E41" s="34">
        <v>0</v>
      </c>
      <c r="G41" s="42"/>
      <c r="H41" s="42"/>
    </row>
    <row r="42" spans="1:12" ht="13.5" thickBot="1" x14ac:dyDescent="0.25">
      <c r="A42" s="27" t="s">
        <v>35</v>
      </c>
      <c r="B42" s="40"/>
      <c r="C42" s="34">
        <v>419225</v>
      </c>
      <c r="D42" s="6"/>
      <c r="E42" s="34">
        <v>419225</v>
      </c>
    </row>
    <row r="43" spans="1:12" ht="14.25" thickTop="1" thickBot="1" x14ac:dyDescent="0.25">
      <c r="A43" s="28" t="s">
        <v>11</v>
      </c>
      <c r="B43" s="29"/>
      <c r="C43" s="38">
        <f>C10</f>
        <v>168818128.43000001</v>
      </c>
      <c r="E43" s="38">
        <f>E10</f>
        <v>146773619.37</v>
      </c>
      <c r="G43" s="42"/>
      <c r="H43" s="42"/>
      <c r="K43" s="42"/>
    </row>
    <row r="44" spans="1:12" ht="13.5" thickTop="1" x14ac:dyDescent="0.2">
      <c r="C44" s="8"/>
      <c r="E44" s="37"/>
      <c r="I44" s="42"/>
    </row>
    <row r="45" spans="1:12" x14ac:dyDescent="0.2">
      <c r="A45" s="13" t="s">
        <v>2</v>
      </c>
      <c r="B45" s="40"/>
      <c r="C45" s="33">
        <f>C47+C51</f>
        <v>6912090.9900000002</v>
      </c>
      <c r="E45" s="33">
        <f>E47+E51</f>
        <v>995793.27999999991</v>
      </c>
    </row>
    <row r="46" spans="1:12" x14ac:dyDescent="0.2">
      <c r="A46" s="14"/>
      <c r="B46" s="40"/>
      <c r="C46" s="33"/>
      <c r="E46" s="33"/>
    </row>
    <row r="47" spans="1:12" x14ac:dyDescent="0.2">
      <c r="A47" s="18" t="s">
        <v>5</v>
      </c>
      <c r="B47" s="40">
        <v>6</v>
      </c>
      <c r="C47" s="33">
        <f>SUM(C48:C50)</f>
        <v>0</v>
      </c>
      <c r="E47" s="33">
        <f>SUM(E48:E50)</f>
        <v>0</v>
      </c>
    </row>
    <row r="48" spans="1:12" x14ac:dyDescent="0.2">
      <c r="A48" s="2" t="s">
        <v>22</v>
      </c>
      <c r="B48" s="40"/>
      <c r="C48" s="34">
        <v>0</v>
      </c>
      <c r="E48" s="34">
        <v>0</v>
      </c>
    </row>
    <row r="49" spans="1:5" x14ac:dyDescent="0.2">
      <c r="A49" s="19"/>
      <c r="B49" s="40"/>
      <c r="C49" s="34"/>
      <c r="E49" s="34"/>
    </row>
    <row r="50" spans="1:5" x14ac:dyDescent="0.2">
      <c r="A50" s="19"/>
      <c r="B50" s="40"/>
      <c r="C50" s="34"/>
      <c r="E50" s="34"/>
    </row>
    <row r="51" spans="1:5" x14ac:dyDescent="0.2">
      <c r="A51" s="14" t="s">
        <v>6</v>
      </c>
      <c r="B51" s="40">
        <v>7</v>
      </c>
      <c r="C51" s="33">
        <f>SUM(C52:C56)</f>
        <v>6912090.9900000002</v>
      </c>
      <c r="E51" s="33">
        <f>SUM(E52:E56)</f>
        <v>995793.27999999991</v>
      </c>
    </row>
    <row r="52" spans="1:5" x14ac:dyDescent="0.2">
      <c r="A52" s="19"/>
      <c r="B52" s="40"/>
      <c r="C52" s="34"/>
      <c r="E52" s="34"/>
    </row>
    <row r="53" spans="1:5" x14ac:dyDescent="0.2">
      <c r="A53" s="26" t="s">
        <v>24</v>
      </c>
      <c r="B53" s="40"/>
      <c r="C53" s="34">
        <v>0</v>
      </c>
      <c r="E53" s="34">
        <v>0</v>
      </c>
    </row>
    <row r="54" spans="1:5" x14ac:dyDescent="0.2">
      <c r="A54" s="26" t="s">
        <v>25</v>
      </c>
      <c r="B54" s="40"/>
      <c r="C54" s="34">
        <v>0</v>
      </c>
      <c r="E54" s="34">
        <v>0</v>
      </c>
    </row>
    <row r="55" spans="1:5" x14ac:dyDescent="0.2">
      <c r="A55" s="26" t="s">
        <v>48</v>
      </c>
      <c r="B55" s="40"/>
      <c r="C55" s="34">
        <v>0</v>
      </c>
      <c r="E55" s="34">
        <v>-907453.61</v>
      </c>
    </row>
    <row r="56" spans="1:5" x14ac:dyDescent="0.2">
      <c r="A56" s="26" t="s">
        <v>28</v>
      </c>
      <c r="B56" s="40"/>
      <c r="C56" s="34">
        <v>6912090.9900000002</v>
      </c>
      <c r="E56" s="34">
        <v>1903246.89</v>
      </c>
    </row>
    <row r="57" spans="1:5" x14ac:dyDescent="0.2">
      <c r="A57" s="21" t="s">
        <v>9</v>
      </c>
      <c r="B57" s="40">
        <v>8</v>
      </c>
      <c r="C57" s="33">
        <f>+C59+C61+C71+C75+C66</f>
        <v>161906036.92000002</v>
      </c>
      <c r="E57" s="33">
        <f>+E59+E61+E71+E75+E66</f>
        <v>145777825.26999998</v>
      </c>
    </row>
    <row r="58" spans="1:5" x14ac:dyDescent="0.2">
      <c r="A58" s="16"/>
      <c r="B58" s="40"/>
      <c r="C58" s="36"/>
      <c r="E58" s="36"/>
    </row>
    <row r="59" spans="1:5" x14ac:dyDescent="0.2">
      <c r="A59" s="22" t="s">
        <v>33</v>
      </c>
      <c r="B59" s="40"/>
      <c r="C59" s="33">
        <f>SUM(C60:C60)</f>
        <v>17000000</v>
      </c>
      <c r="E59" s="33">
        <f>SUM(E60:E60)</f>
        <v>17000000</v>
      </c>
    </row>
    <row r="60" spans="1:5" x14ac:dyDescent="0.2">
      <c r="A60" s="27" t="s">
        <v>34</v>
      </c>
      <c r="B60" s="40"/>
      <c r="C60" s="34">
        <v>17000000</v>
      </c>
      <c r="E60" s="34">
        <v>17000000</v>
      </c>
    </row>
    <row r="61" spans="1:5" x14ac:dyDescent="0.2">
      <c r="A61" s="22" t="s">
        <v>10</v>
      </c>
      <c r="B61" s="40"/>
      <c r="C61" s="33">
        <f>SUM(C62:C62)</f>
        <v>6261600</v>
      </c>
      <c r="E61" s="33">
        <f>SUM(E62:E62)</f>
        <v>6261600</v>
      </c>
    </row>
    <row r="62" spans="1:5" x14ac:dyDescent="0.2">
      <c r="A62" s="1" t="s">
        <v>36</v>
      </c>
      <c r="B62" s="40"/>
      <c r="C62" s="34">
        <v>6261600</v>
      </c>
      <c r="E62" s="34">
        <v>6261600</v>
      </c>
    </row>
    <row r="63" spans="1:5" x14ac:dyDescent="0.2">
      <c r="A63" s="27" t="s">
        <v>37</v>
      </c>
      <c r="B63" s="40"/>
      <c r="C63" s="34">
        <v>0</v>
      </c>
      <c r="E63" s="34">
        <v>0</v>
      </c>
    </row>
    <row r="64" spans="1:5" x14ac:dyDescent="0.2">
      <c r="A64" s="27"/>
      <c r="B64" s="40"/>
      <c r="C64" s="34"/>
      <c r="E64" s="34"/>
    </row>
    <row r="65" spans="1:5" x14ac:dyDescent="0.2">
      <c r="A65" s="27"/>
      <c r="B65" s="40"/>
      <c r="C65" s="34"/>
      <c r="E65" s="34"/>
    </row>
    <row r="66" spans="1:5" x14ac:dyDescent="0.2">
      <c r="A66" s="22" t="s">
        <v>12</v>
      </c>
      <c r="B66" s="40"/>
      <c r="C66" s="33">
        <f>SUM(C67:C68)</f>
        <v>307651</v>
      </c>
      <c r="E66" s="33">
        <f>SUM(E67:E68)</f>
        <v>307651</v>
      </c>
    </row>
    <row r="67" spans="1:5" x14ac:dyDescent="0.2">
      <c r="A67" s="27" t="s">
        <v>38</v>
      </c>
      <c r="B67" s="40"/>
      <c r="C67" s="34">
        <f>121800+185851</f>
        <v>307651</v>
      </c>
      <c r="E67" s="34">
        <f>121800+185851</f>
        <v>307651</v>
      </c>
    </row>
    <row r="68" spans="1:5" x14ac:dyDescent="0.2">
      <c r="A68" s="27" t="s">
        <v>39</v>
      </c>
      <c r="B68" s="40"/>
      <c r="C68" s="34">
        <v>0</v>
      </c>
      <c r="E68" s="34">
        <v>0</v>
      </c>
    </row>
    <row r="69" spans="1:5" x14ac:dyDescent="0.2">
      <c r="A69" s="27"/>
      <c r="B69" s="40"/>
      <c r="C69" s="34"/>
      <c r="E69" s="34"/>
    </row>
    <row r="70" spans="1:5" x14ac:dyDescent="0.2">
      <c r="A70" s="27"/>
      <c r="B70" s="40"/>
      <c r="C70" s="34"/>
      <c r="E70" s="34"/>
    </row>
    <row r="71" spans="1:5" x14ac:dyDescent="0.2">
      <c r="A71" s="14" t="s">
        <v>13</v>
      </c>
      <c r="B71" s="40"/>
      <c r="C71" s="33">
        <f>SUM(C72:C73)</f>
        <v>122208574.68000001</v>
      </c>
      <c r="E71" s="33">
        <f>SUM(E72:E73)</f>
        <v>117767665.27</v>
      </c>
    </row>
    <row r="72" spans="1:5" x14ac:dyDescent="0.2">
      <c r="A72" s="27" t="s">
        <v>40</v>
      </c>
      <c r="B72" s="40"/>
      <c r="C72" s="34">
        <v>122208574.68000001</v>
      </c>
      <c r="E72" s="34">
        <v>117767665.27</v>
      </c>
    </row>
    <row r="73" spans="1:5" x14ac:dyDescent="0.2">
      <c r="A73" s="27" t="s">
        <v>41</v>
      </c>
      <c r="B73" s="40"/>
      <c r="C73" s="34">
        <v>0</v>
      </c>
      <c r="E73" s="34">
        <v>0</v>
      </c>
    </row>
    <row r="74" spans="1:5" x14ac:dyDescent="0.2">
      <c r="A74" s="22"/>
      <c r="B74" s="40"/>
      <c r="C74" s="36"/>
      <c r="E74" s="36"/>
    </row>
    <row r="75" spans="1:5" x14ac:dyDescent="0.2">
      <c r="A75" s="22" t="s">
        <v>14</v>
      </c>
      <c r="B75" s="40"/>
      <c r="C75" s="33">
        <f>SUM(C76:C76)</f>
        <v>16128211.24</v>
      </c>
      <c r="E75" s="33">
        <f>SUM(E76:E76)</f>
        <v>4440909</v>
      </c>
    </row>
    <row r="76" spans="1:5" x14ac:dyDescent="0.2">
      <c r="A76" s="1" t="s">
        <v>42</v>
      </c>
      <c r="B76" s="40"/>
      <c r="C76" s="34">
        <v>16128211.24</v>
      </c>
      <c r="E76" s="34">
        <v>4440909</v>
      </c>
    </row>
    <row r="77" spans="1:5" ht="13.5" thickBot="1" x14ac:dyDescent="0.25">
      <c r="A77" s="14"/>
      <c r="B77" s="40"/>
      <c r="C77" s="33"/>
      <c r="E77" s="33"/>
    </row>
    <row r="78" spans="1:5" ht="14.25" thickTop="1" thickBot="1" x14ac:dyDescent="0.25">
      <c r="A78" s="30" t="s">
        <v>15</v>
      </c>
      <c r="B78" s="29"/>
      <c r="C78" s="38">
        <f>+C45+C57</f>
        <v>168818127.91000003</v>
      </c>
      <c r="E78" s="38">
        <f>+E45+E57</f>
        <v>146773618.54999998</v>
      </c>
    </row>
    <row r="79" spans="1:5" ht="13.5" thickTop="1" x14ac:dyDescent="0.2"/>
    <row r="82" spans="1:7" x14ac:dyDescent="0.2">
      <c r="A82" s="46" t="s">
        <v>54</v>
      </c>
      <c r="B82" s="46"/>
      <c r="C82" s="46"/>
      <c r="D82" s="46"/>
      <c r="E82" s="46"/>
      <c r="F82" s="46"/>
      <c r="G82" s="46"/>
    </row>
    <row r="83" spans="1:7" ht="12.75" customHeight="1" x14ac:dyDescent="0.2">
      <c r="A83" s="23" t="s">
        <v>50</v>
      </c>
      <c r="B83" s="23"/>
      <c r="C83" s="48" t="s">
        <v>51</v>
      </c>
      <c r="D83" s="48"/>
      <c r="E83" s="48"/>
      <c r="F83" s="23"/>
      <c r="G83" s="23"/>
    </row>
  </sheetData>
  <mergeCells count="6">
    <mergeCell ref="C83:E83"/>
    <mergeCell ref="A1:F1"/>
    <mergeCell ref="A3:E3"/>
    <mergeCell ref="A4:E4"/>
    <mergeCell ref="A5:E5"/>
    <mergeCell ref="A6:E6"/>
  </mergeCells>
  <phoneticPr fontId="0" type="noConversion"/>
  <pageMargins left="0.7" right="0.7" top="0.24" bottom="0.22" header="0.13" footer="0.12"/>
  <pageSetup scale="72" orientation="portrait" horizontalDpi="360" verticalDpi="360" r:id="rId1"/>
</worksheet>
</file>

<file path=_xmlsignatures/_rels/origin.sigs.rels>&#65279;<?xml version="1.0" encoding="utf-8"?><Relationships xmlns="http://schemas.openxmlformats.org/package/2006/relationships"><Relationship Type="http://schemas.openxmlformats.org/package/2006/relationships/digital-signature/signature" Target="sig1.xml" Id="rId1" /><Relationship Type="http://schemas.openxmlformats.org/package/2006/relationships/digital-signature/signature" Target="/_xmlsignatures/sig2.xml" Id="rId2" 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HhV8IwMGVoAlt/ExvrxgsR/4A8a+Qo7z6n+dVfbfG5Q=</DigestValue>
    </Reference>
    <Reference Type="http://www.w3.org/2000/09/xmldsig#Object" URI="#idOfficeObject">
      <DigestMethod Algorithm="http://www.w3.org/2001/04/xmlenc#sha256"/>
      <DigestValue>7Gs1gzxRt9E9Wy5hpmXUe+ndZI3EDyP5m2luaeh0bk4=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OFIWYThzlbsHwhjzPNeop7ls6roovhdp1bHe9MGYLwA=</DigestValue>
    </Reference>
  </SignedInfo>
  <SignatureValue>VdrWNLR3SU0S2bvLsxebe0Tg4zHsZfW01F/Vx0fL4MFxmWOEdMI5xpr9SGhlhL26I8ouQm41AvE+
QXxW52aDvGFaQPQP3mrtgQC+agUwVmEA2H1AGhEiNcmp1b9Sh0wnMQAjt1F0u56R/BqOsivbEmt6
h8Ko3psauSLjnqLlyk8YlckMOOKZmUBM1yQ9CV7qlx1RAnKIUgan1OMoz/WzOupZ56xPoGu+22kA
UXZ2eAnsb7iG3cqNIpk0wQS3weUi+4qYYdtHKnL6Tix+hzMIJHlAcLk0hgeny2V8YxXwCeNfa9dT
BPbTqd+xNl7QRg10C6bM6I8NXPU2Lr1OT4SD0w==</SignatureValue>
  <KeyInfo>
    <X509Data>
      <X509Certificate>MIIGnTCCBQWgAwIBAgITFAAeddM3ggHPypv7jAADAB510zANBgkqhkiG9w0BAQsFADCBmTEZMBcGA1UEBRMQQ1BKLTQtMDAwLTAwNDAxNzELMAkGA1UEBhMCQ1IxJDAiBgNVBAoTG0JBTkNPIENFTlRSQUwgREUgQ09TVEEgUklDQTEiMCAGA1UECxMZRElWSVNJT04gU0lTVEVNQVMgREUgUEFHTzElMCMGA1UEAxMcQ0EgU0lOUEUgLSBQRVJTT05BIEZJU0lDQSB2MjAeFw0yNjA4MDMxOTM0NTRaFw0zMDA4MDIxOTM0NTRaMIG5MRkwFwYDVQQFExBDUEYtMDItMDY3NS0wODYzMRowGAYDVQQEExFMRURFWk1BIEJFTkFWSURFUzERMA8GA1UEKhMIQU5BWUFOQ1kxCzAJBgNVBAYTAkNSMRcwFQYDVQQKEw5QRVJTT05BIEZJU0lDQTESMBAGA1UECxMJQ0lVREFEQU5PMTMwMQYDVQQDEypBTkFZQU5DWSBMRURFWk1BIEJFTkFWSURFUyAoQVVURU5USUNBQ0lPTikwggEiMA0GCSqGSIb3DQEBAQUAA4IBDwAwggEKAoIBAQCFxQETsDYGxMxsK6pjqymtOgVJwrx6IX143dAEryp0vY2DhOnLFokFocO0SbHIEdTjq+78N9do21e6g7D66iISHGyu+z+LHvPMM+S8rFNeYMp4GrT5GeIGmIuhwPmdHZ2RrBmL77ErN5aLvTGvveuTpsp9XNFNHXplEcKaVkkfEJsrCa96IrQfD2cO47fkAo3Z5gDmVoQFmQ765hUl1mKGMXBh80JhS4zvd4ELHfrQvnNhWemkCHp1E4/8C2DznabxLmUphDY/H3sD5RAwv/JAqmqQ7fM6dVldjUuRH5DCK+uvY1z8RSSkq+m5SE+DEwWW9yVIG8p8+kyKx7U1s7Z5AgMBAAGjggI6MIICNjAdBgNVHQ4EFgQUf1nNQJWU/8qOAP8RkMvZw0YtRbswHwYDVR0jBBgwFoAU4HFjLSN68aRRxs0af+6Va0HdKeMwYQYDVR0fBFowWDBWoFSgUoZQaHR0cDovL2ZkaS5zaW5wZS5maS5jci9yZXBvc2l0b3Jpby9DQSUyMFNJTlBFJTIwLSUyMFBFUlNPTkElMjBGSVNJQ0ElMjB2MigzKS5jcmwwgZgGCCsGAQUFBwEBBIGLMIGIMFwGCCsGAQUFBzAChlBodHRwOi8vZmRpLnNpbnBlLmZpLmNyL3JlcG9zaXRvcmlvL0NBJTIwU0lOUEUlMjAtJTIwUEVSU09OQSUyMEZJU0lDQSUyMHYyKDMpLmNydDAoBggrBgEFBQcwAYYcaHR0cDovL29jc3Auc2lucGUuZmkuY3Ivb2NzcDAOBgNVHQ8BAf8EBAMCBaAwPQYJKwYBBAGCNxUHBDAwLgYmKwYBBAGCNxUIhcTqW4LR4zWVkRuC+ZcYhqXLa4F/hNG+T4XqzxwCAWQCAQYwHwYDVR0lBBgwFgYIKwYBBQUHAwIGCisGAQQBgjcUAgIwKQYJKwYBBAGCNxUKBBwwGjAKBggrBgEFBQcDAjAMBgorBgEEAYI3FAICMEQGCSqGSIb3DQEJDwQ3MDUwDgYIKoZIhvcNAwICAgCAMA4GCCqGSIb3DQMEAgIAgDAHBgUrDgMCBzAKBggqhkiG9w0DBzAVBgNVHSAEDjAMMAoGCGCBPAEBAQEDMA0GCSqGSIb3DQEBCwUAA4IBgQCQNMPyk8GjDBdaUEA+ssAKe01MTfyLTefU0rB7AgJIqdISRBI/xXl70ezXSAV+tcHRZgjHlGvgWgh88ODpMJ+jrk6w71iNuHeZXGUZCK1tnQKjceLN8xJxWknOf64n3bFgDFKjUO57WExqrHAxC64psN4SSZzBe25g+hz+lxGfxpwWzxBhc2cNUxEV5ZMzPokyw3+K9o+76NjTgkSkG38qZuJ/ObDV7pBWrX4L9qUdsTxMiVB2QUVg7cGwa1fwbE+JaSNT/fttcEO4Q90iLD3QOvj78rKfUmwDXXkkPuDAb2+093Y1KRLl9reNeNZv6WfcCpvy2Jd3Ezk3qLyefc1/EYswpkswN2fMFwDZIJlj2AFEUgOhV0OYh92MAOfVTkLOQNTEKB+M7+Mxaw49VCO5zRzTS3RN6mjvSdEteAWGraVL31YNdfrtsOCaBxuzZIBHs1tK3W0nLJVukVug9ZwrlNgf0a1qMksixNNG0QFBEBdecsl2NBkze70u/VSX1UQ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calcChain.xml?ContentType=application/vnd.openxmlformats-officedocument.spreadsheetml.calcChain+xml">
        <DigestMethod Algorithm="http://www.w3.org/2001/04/xmlenc#sha256"/>
        <DigestValue>n8AgIYUR9d3M0obPZXqBkAZ+If6dlw6F1Pbyd1p0GXQ=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LkiKoNFrbjuPpv4pJGij86Jru+2G0vELo4CH5hGAfpk=</DigestValue>
      </Reference>
      <Reference URI="/xl/sharedStrings.xml?ContentType=application/vnd.openxmlformats-officedocument.spreadsheetml.sharedStrings+xml">
        <DigestMethod Algorithm="http://www.w3.org/2001/04/xmlenc#sha256"/>
        <DigestValue>sRZhNbAQrNveCCgmNB3ZppRTrJM33w2UD2pL1Dwl1yY=</DigestValue>
      </Reference>
      <Reference URI="/xl/styles.xml?ContentType=application/vnd.openxmlformats-officedocument.spreadsheetml.styles+xml">
        <DigestMethod Algorithm="http://www.w3.org/2001/04/xmlenc#sha256"/>
        <DigestValue>qKy2Ffj/PcB/Oeb0lciMeg6BI73lz879PZBRl7WUBs4=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PRD+EpSRSoRmSaHs+mr048j8TtfQhPpqFG1iaBKvRig=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nUZiURNzfa+RyWdxU/el7e/LEch+xP28pv2KsnW4DV0=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2026-10-22T22:35:14Z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A solicitud de la SUGESE</SignatureComments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2026-10-22T22:35:14Z</xd:SigningTime>
          <xd:SigningCertificate>
            <xd:Cert>
              <xd:CertDigest>
                <DigestMethod Algorithm="http://www.w3.org/2001/04/xmlenc#sha256"/>
                <DigestValue>iyHek8vof8h8cHuEA/xEgvgRz5+Efp6uTt4A6hQH/Jo=</DigestValue>
              </xd:CertDigest>
              <xd:IssuerSerial>
                <X509IssuerName>CN=CA SINPE - PERSONA FISICA v2, OU=DIVISION SISTEMAS DE PAGO, O=BANCO CENTRAL DE COSTA RICA, C=CR, SERIALNUMBER=CPJ-4-000-004017</X509IssuerName>
                <X509SerialNumber>446025269057996067720641172176062235314910675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http://uri.etsi.org/01903/v1.2.2#ProofOfCreation</xd:Identifier>
              <xd:Description>Creó este documento</xd:Description>
            </xd:CommitmentTypeId>
            <xd:AllSignedDataObjects/>
            <xd:CommitmentTypeQualifiers>
              <xd:CommitmentTypeQualifier>A solicitud de la SUGESE</xd:CommitmentTypeQualifier>
            </xd:CommitmentTypeQualifiers>
          </xd:CommitmentTypeIndication>
        </xd:SignedDataObjectProperties>
      </xd:SignedProperties>
      <xd:UnsignedProperties>
        <xd:UnsignedSignatureProperties>
          <xd:CertificateValues>
            <xd:EncapsulatedX509Certificate>MIINqDCCC5CgAwIBAgITSwAAAAoI3xh/m8PLUQABAAAACjANBgkqhkiG9w0BAQ0FADB9MRkwFwYDVQQFExBDUEotMi0xMDAtMDk4MzExMQswCQYDVQQGEwJDUjEPMA0GA1UEChMGTUlDSVRUMQ0wCwYDVQQLEwREQ0ZEMTMwMQYDVQQDEypDQSBQT0xJVElDQSBQRVJTT05BIEZJU0lDQSAtIENPU1RBIFJJQ0EgdjIwHhcNMjYwMjA4MjM1MDQwWhcNMzQwMjA5MDAwMDQwWjCBmTEZMBcGA1UEBRMQQ1BKLTQtMDAwLTAwNDAxNzELMAkGA1UEBhMCQ1IxJDAiBgNVBAoTG0JBTkNPIENFTlRSQUwgREUgQ09TVEEgUklDQTEiMCAGA1UECxMZRElWSVNJT04gU0lTVEVNQVMgREUgUEFHTzElMCMGA1UEAxMcQ0EgU0lOUEUgLSBQRVJTT05BIEZJU0lDQSB2MjCCAaIwDQYJKoZIhvcNAQEBBQADggGPADCCAYoCggGBAK2gvVQMG/hOE5n6x1cAkdAVelS2/S+ZSe1SdK0yA9Irthx1yuU3NHar+ce8Nv9lfqD0qzl2UsJMLGITITf1rV/zXwty70Y/7iRGZwThXcii7LEdf8tzefnP7ufhPHX8We+eiyDPxN0npI2vpjdjeSw4ikOZzNSxklX8Sy4zLwWQwzpNkT8XbyuwmOljgFHd8eEy1Ps2HAwGAzSUfnWPrT7KT0c9Q4LWN32Si3JaXWlN9cQPOFI1JiHOP0Im+g509KMqMtMpWHeBjU4JS6iw5wH9lZJFOm9Zdp8J88Ky08px36GEqAUQmB8qjGh/MU8pgtBFKfd7aeSVZSGMAnrIDWayXZWc1JirFQsIC10RfL6d3zeGLoJzqJOZq4HgFxfv/iQrBcUAgJPtevdxQq/1Cp/MAiEFSfw02ikjcXHTQ9Kr11OnVgJjMtaOSi/Vf3bs43wjLPxDTIJeaTvWNzYD/jOaZ5fOP/PSMIxzxnkQ8Bf69+5IqFKekN9QCBxiUVgyZwIDAQABo4IIgjCCCH4wEgYJKwYBBAGCNxUBBAUCAwMAAzAjBgkrBgEEAYI3FQIEFgQUbfU9IJjOeSGAr66FYCyFj8bPn2AwHQYDVR0OBBYEFOBxYy0jevGkUcbNGn/ulWtB3SnjMIIFygYDVR0gBIIFwTCCBb0wggESBgdggTwBAQEBMIIBBTCBpgYIKwYBBQUHAgIwgZkegZYASQBtAHAAbABlAG0AZQBuAHQAYQAgAGwAYQAgAFAAbwBsAO0AdABpAGMAYQAgAGQAZQAgAGwAYQAgAFIAYQDtAHoAIABDAG8AcwB0AGEAcgByAGkAYwBlAG4AcwBlACAAZABlACAAQwBlAHIAdABpAGYAaQBjAGEAYwBpAPMAbgAgAEQAaQBnAGkAdABhAGwAIAB2ADIwKQYIKwYBBQUHAgEWHWh0dHA6Ly93d3cuZmlybWFkaWdpdGFsLmdvLmNyMC8GCCsGAQUFBwIBFiNodHRwOi8vd3d3Lm1pY2l0LmdvLmNyL2Zpcm1hZGlnaXRhbDCCAU8GCGCBPAEBAQEBMIIBQTCB4gYIKwYBBQUHAgIwgdUegdIASQBtAHAAbABlAG0AZQBuAHQAYQAgAGwAYQAgAFAAbwBsAO0AdABpAGMAYQAgAGQAZQAgAEMAQQAgAEUAbQBpAHMAbwByAGEAIABwAGEAcgBhACAAUABlAHIAcwBvAG4AYQAgAEYA7QBzAGkAYwBhACAAcABlAHIAdABlAG4AZQBjAGkAZQBuAHQAZQAgAGEAIABsAGEAIABQAEsASQAgAE4AYQBjAGkAbwBuAGEAbAAgAGQAZQAgAEMAbwBzAHQAYQAgAFIAaQBjAGEAIAB2ADIwKQYIKwYBBQUHAgEWHWh0dHA6Ly93d3cuZmlybWFkaWdpdGFsLmdvLmNyMC8GCCsGAQUFBwIBFiNodHRwOi8vd3d3Lm1pY2l0LmdvLmNyL2Zpcm1hZGlnaXRhbDCCAaYGCGCBPAEBAQECMIIBmDCCATgGCCsGAQUFBwICMIIBKh6CASYASQBtAHAAbABlAG0AZQBuAHQAYQAgAGwAYQAgAFAAbwBsAGkAdABpAGMAYQAgAHAAYQByAGEAIABjAGUAcgB0AGkAZgBpAGMAYQBkAG8AIABkAGUAIABmAGkAcgBtAGEAIABkAGkAZwBpAHQAYQBsACAAZABlACAAcABlAHIAcwBvAG4AYQBzACAAZgBpAHMAaQBjAGEAcwAgACgAYwBpAHUAZABhAGQAYQBuAG8ALwByAGUAcwBpAGQAZQBuAHQAZQApACAAcABlAHIAdABlAG4AZQBjAGkAZQBuAHQAZQAgAGEAIABsAGEAIABQAEsASQAgAE4AYQBjAGkAbwBuAGEAbAAgAGQAZQAgAEMAbwBzAHQAYQAgAFIAaQBjAGEAIAB2ADIwKQYIKwYBBQUHAgEWHWh0dHA6Ly93d3cuZmlybWFkaWdpdGFsLmdvLmNyMC8GCCsGAQUFBwIBFiNodHRwOi8vd3d3Lm1pY2l0LmdvLmNyL2Zpcm1hZGlnaXRhbDCCAaYGCGCBPAEBAQEDMIIBmDCCATgGCCsGAQUFBwICMIIBKh6CASYASQBtAHAAbABlAG0AZQBuAHQAYQAgAGwAYQAgAFAAbwBsAGkAdABpAGMAYQAgAHAAYQByAGEAIABjAGUAcgB0AGkAZgBpAGMAYQBkAG8AIABkAGUAIABhAHUAdABlAG4AdABpAGMAYQBjAGkAbwBuACAAZABlACAAcABlAHIAcwBvAG4AYQBzACAAZgBpAHMAaQBjAGEAcwAgACgAYwBpAHUAZABhAGQAYQBuAG8ALwByAGUAcwBpAGQAZQBuAHQAZQApACAAcABlAHIAdABlAG4AZQBjAGkAZQBuAHQAZQAgAGEAIABsAGEAIABQAEsASQAgAE4AYQBjAGkAbwBuAGEAbAAgAGQAZQAgAEMAbwBzAHQAYQAgAFIAaQBjAGEAIAB2ADIwKQYIKwYBBQUHAgEWHWh0dHA6Ly93d3cuZmlybWFkaWdpdGFsLmdvLmNyMC8GCCsGAQUFBwIBFiNodHRwOi8vd3d3Lm1pY2l0LmdvLmNyL2Zpcm1hZGlnaXRhbDAZBgkrBgEEAYI3FAIEDB4KAFMAdQBiAEMAQTALBgNVHQ8EBAMCAYYwEgYDVR0TAQH/BAgwBgEB/wIBADAfBgNVHSMEGDAWgBSwrz6V6xM8xyu6ppNxfd4H2p0YnDCB8AYDVR0fBIHoMIHlMIHioIHfoIHchmlodHRwOi8vd3d3LmZpcm1hZGlnaXRhbC5nby5jci9yZXBvc2l0b3Jpby9DQSUyMFBPTElUSUNBJTIwUEVSU09OQSUyMEZJU0lDQSUyMC0lMjBDT1NUQSUyMFJJQ0ElMjB2MigxKS5jcmyGb2h0dHA6Ly93d3cubWljaXQuZ28uY3IvZmlybWFkaWdpdGFsL3JlcG9zaXRvcmlvL0NBJTIwUE9MSVRJQ0ElMjBQRVJTT05BJTIwRklTSUNBJTIwLSUyMENPU1RBJTIwUklDQSUyMHYyKDEpLmNybDCCAQQGCCsGAQUFBwEBBIH3MIH0MHUGCCsGAQUFBzAChmlodHRwOi8vd3d3LmZpcm1hZGlnaXRhbC5nby5jci9yZXBvc2l0b3Jpby9DQSUyMFBPTElUSUNBJTIwUEVSU09OQSUyMEZJU0lDQSUyMC0lMjBDT1NUQSUyMFJJQ0ElMjB2MigxKS5jcnQwewYIKwYBBQUHMAKGb2h0dHA6Ly93d3cubWljaXQuZ28uY3IvZmlybWFkaWdpdGFsL3JlcG9zaXRvcmlvL0NBJTIwUE9MSVRJQ0ElMjBQRVJTT05BJTIwRklTSUNBJTIwLSUyMENPU1RBJTIwUklDQSUyMHYyKDEpLmNydDANBgkqhkiG9w0BAQ0FAAOCAgEAkIPRbaIQ8d7L3eu1PDKO5bpHZpygCGROVEj34h7gt6XipV+MPLxhdcNjaIsQ2YtefSAxx8O5jHavHVSrQUKZuDPoEV68z2jqnAPze6694JUAD4bPe/iA4jFilRpexWSPc9XC4O6k2GFPgFvk82wvI+QfSHslw5g8r7CVP+wwwgZU0AioKS4vt/vgrahIvJo0Ha3NwEu9yUJ7XQJIv5PuJzAJGfn6gPhjNhVaAqXanfH27acHr/fzAlePDx8niLlU9OhnD+frIeyxjY9J2HR9anRMHm0b0ivY6PbbYnleANdfE5WcBnSjTTH49G7cqoaKLCxxDIkXezxeybymGUEiBwJIV88LEQCDi4O5LZN7/ynJC4mnMtrxgLE4W8RsRzMp1c+W77fRM0p82qEo3RsFshRTpfK9DxYQHu8vjCNNdHhLQ1ZiUa7AX2wy5rdV653yTukUpr76nRA9+d+Osq2w6dHnU9zuZXt56C8y9WeeQ8M3DUpyYBWltXzQ+E+7lG4JEqq1Cua4UbomTiCP8BvIByzEPt1CzJy/DYt5TuCWpRQWB6Do2nUvtr5fDq9HYbRIUIdFU6+4brJ4ZGsVBySnolN7I2CCwX2PdvvJ0gnbOMra7j7HbUX8B1TxkMcf1Vq9vvG0iHyVuDZ2mnsX0skJQ4DJVGnwCVil7DHr6O1a0f0=</xd:EncapsulatedX509Certificate>
            <xd:EncapsulatedX509Certificate>MIIMyzCCCrOgAwIBAgITTgAAAAbmBfs/eR0HfwAAAAAABjANBgkqhkiG9w0BAQ0FADBzMRkwFwYDVQQFExBDUEotMi0xMDAtMDk4MzExMQ0wCwYDVQQLEwREQ0ZEMQ8wDQYDVQQKEwZNSUNJVFQxCzAJBgNVBAYTAkNSMSkwJwYDVQQDEyBDQSBSQUlaIE5BQ0lPTkFMIC0gQ09TVEEgUklDQSB2MjAeFw0yNjAyMDgxNzE1MThaFw0zODAyMDgxNzI1MThaMH0xGTAXBgNVBAUTEENQSi0yLTEwMC0wOTgzMTExCzAJBgNVBAYTAkNSMQ8wDQYDVQQKEwZNSUNJVFQxDTALBgNVBAsTBERDRkQxMzAxBgNVBAMTKkNBIFBPTElUSUNBIFBFUlNPTkEgRklTSUNBIC0gQ09TVEEgUklDQSB2MjCCAiIwDQYJKoZIhvcNAQEBBQADggIPADCCAgoCggIBANHO/RvROOaBlJQ5yNks08Ez0rmb2JWsMjav9IyXh0bt+44HwfBBfJKRl6HehAc6RifdyHphSgjPrWhtr38mM73kRxSD+oZ/KMeNe6xcTBovDmXOZYos6FHk3v55eyU3jpPENM3nKijCma19teVc2OQ/SGr0qgcXRPNBM549m5J6Uj+QrL+/6iR1g5fZiVVs3aJUTlmmQFxaOnQP6r6gb8vQxUDFaAqdR7Awltihl2HNLlviFyB/4w2X8KAvQtuz2qf4w+L7mDkdAU/J3Al9Jf7TvrRzCINYs6z1/wNRrbHzmBhT8SXvzZzevD+GKTtwHTXDPFnxEgUHD5txDXZxymh+mZssVA+FhqbylIiJjvssm6VIx+RxCYaxzRgeA9aTW6/MbLc5f7IRypJsBSEM3zdeMlrFZGTDMRKLJfJaCWtlAic+4MFKO/Z9ouA5ErhhqudQypAzjnB9BrC79/obsGgrDxhkNp9Q3YfiPv5809yLDTBbbh4AgV4UGBD0wFTYBCu9gP0EqWKYJ7wz0ZJNK/6qSIQoB4M0aM1y88OpU7nxvdBL7q3XzoJ76XDFz1uOSQiat+YDG9TRbUG1rrRRzbKOdkF4R2w5/wvlrIYjpsnVFsBpvoi2bkx/AtoIUFLslQVaLAf/h8zTp5avCWex2oEUi3dbz6RjPs0gUceLq41zAgMBAAGjggdMMIIHSDASBgkrBgEEAYI3FQEEBQIDAQABMCMGCSsGAQQBgjcVAgQWBBSwSDnOz8c9X7DbjaTQYT1pD2BMtzAdBgNVHQ4EFgQUsK8+lesTPMcruqaTcX3eB9qdGJwwggTUBgNVHSAEggTLMIIExzCCARIGB2CBPAEBAQEwggEFMIGmBggrBgEFBQcCAjCBmR6BlgBJAG0AcABsAGUAbQBlAG4AdABhACAAbABhACAAUABvAGwAaQB0AGkAYwBhACAAZABlACAAbABhACAAUgBhAGkAegAgAEMAbwBzAHQAYQByAHIAaQBjAGUAbgBzAGUAIABkAGUAIABDAGUAcgB0AGkAZgBpAGMAYQBjAGkAbwBuACAARABpAGcAaQB0AGEAbAAgAHYAMjApBggrBgEFBQcCARYdaHR0cDovL3d3dy5maXJtYWRpZ2l0YWwuZ28uY3IwLwYIKwYBBQUHAgEWI2h0dHA6Ly93d3cubWljaXQuZ28uY3IvZmlybWFkaWdpdGFsMIIBUwYIYIE8AQEBAQEwggFFMIHmBggrBgEFBQcCAjCB2R6B1gBJAG0AcABsAGUAbQBlAG4AdABhACAAbABhACAAcABvAGwAaQB0AGkAYwBhACAAZABlACAAQwBBACAARQBtAGkAcwBvAHIAYQAgAHAAYQByAGEAIABQAGUAcgBzAG8AbgBhAHMAIABGAGkAcwBpAGMAYQBzACAAcABlAHIAdABlAG4AZQBjAGkAZQBuAHQAZQAgAGEAIABsAGEAIABQAEsASQAgAE4AYQBjAGkAbwBuAGEAbAAgAGQAZQAgAEMAbwBzAHQAYQAgAFIAaQBjAGEAIAB2ADIwKQYIKwYBBQUHAgEWHWh0dHA6Ly93d3cuZmlybWFkaWdpdGFsLmdvLmNyMC8GCCsGAQUFBwIBFiNodHRwOi8vd3d3Lm1pY2l0LmdvLmNyL2Zpcm1hZGlnaXRhbDCCASkGCGCBPAEBAQECMIIBGzCBvAYIKwYBBQUHAgIwga8egawASQBtAHAAbABlAG0AZQBuAHQAYQAgAGwAYQAgAHAAbwBsAGkAdABpAGMAYQAgAHAAYQByAGEAIABmAGkAcgBtAGEAIABkAGkAZwBpAHQAYQBsACAAZABlACAAcABlAHIAcwBvAG4AYQBzACAAZgBpAHMAaQBjAGEAcwAgACgAYwBpAHUAZABhAGQAYQBuAG8ALwByAGUAcwBpAGQAZQBuAHQAZQApACAAdgAyMCkGCCsGAQUFBwIBFh1odHRwOi8vd3d3LmZpcm1hZGlnaXRhbC5nby5jcjAvBggrBgEFBQcCARYjaHR0cDovL3d3dy5taWNpdC5nby5jci9maXJtYWRpZ2l0YWwwggEpBghggTwBAQEBAzCCARswgbwGCCsGAQUFBwICMIGvHoGsAEkAbQBwAGwAZQBtAGUAbgB0AGEAIABsAGEAIABwAG8AbABpAHQAaQBjAGEAIABwAGEAcgBhACAAYQB1AHQAZQBuAHQAaQBjAGEAYwBpAG8AbgAgAGQAZQAgAHAAZQByAHMAbwBuAGEAcwAgAGYAaQBzAGkAYwBhAHMAIAAoAGMAaQB1AGQAYQBkAGEAbgBvAC8AcgBlAHMAaQBkAGUAbgB0AGUAKQAgAHYAMjApBggrBgEFBQcCARYdaHR0cDovL3d3dy5maXJtYWRpZ2l0YWwuZ28uY3IwLwYIKwYBBQUHAgEWI2h0dHA6Ly93d3cubWljaXQuZ28uY3IvZmlybWFkaWdpdGFsMBkGCSsGAQQBgjcUAgQMHgoAUwB1AGIAQwBBMAsGA1UdDwQEAwIBhjAPBgNVHRMBAf8EBTADAQH/MB8GA1UdIwQYMBaAFODy/n3ERE5Q5DX9CImPToQZRDNAMIHSBgNVHR8EgcowgccwgcSggcGggb6GWmh0dHA6Ly93d3cuZmlybWFkaWdpdGFsLmdvLmNyL3JlcG9zaXRvcmlvL0NBJTIwUkFJWiUyME5BQ0lPTkFMJTIwLSUyMENPU1RBJTIwUklDQSUyMHYyLmNybIZgaHR0cDovL3d3dy5taWNpdC5nby5jci9maXJtYWRpZ2l0YWwvcmVwb3NpdG9yaW8vQ0ElMjBSQUlaJTIwTkFDSU9OQUwlMjAtJTIwQ09TVEElMjBSSUNBJTIwdjIuY3JsMIHmBggrBgEFBQcBAQSB2TCB1jBmBggrBgEFBQcwAoZaaHR0cDovL3d3dy5maXJtYWRpZ2l0YWwuZ28uY3IvcmVwb3NpdG9yaW8vQ0ElMjBSQUlaJTIwTkFDSU9OQUwlMjAtJTIwQ09TVEElMjBSSUNBJTIwdjIuY3J0MGwGCCsGAQUFBzAChmBodHRwOi8vd3d3Lm1pY2l0LmdvLmNyL2Zpcm1hZGlnaXRhbC9yZXBvc2l0b3Jpby9DQSUyMFJBSVolMjBOQUNJT05BTCUyMC0lMjBDT1NUQSUyMFJJQ0ElMjB2Mi5jcnQwDQYJKoZIhvcNAQENBQADggIBAGBQ0QSMjs/+k0nTaru6dgmoIcQR8MAVJb5FC46w/g4T4WsGzEy0pdqz94+W8tvDCj38zbWCNqlpPEF5KA2eHEQ06k29VH9JJof8aiCkGrJQTu/eSez5W3cQggyO/zTTGYnM3oKijSWjH+Vrk2xu8wgwIjAzhRpgFlNfc2pE+YWkiA/1kkhuBJdbQsCxYEQo9Ic5z4jL9s0BpqNtZbb/aDNksQb4tsqqrnHoIKe/XUjKPlH2YCteryhcWqbBfXbYuphaYRu/+mun44Wtk7YazYtOolc+W278WK7Z0msrGgFbnYczA2C1NoeThMVGyhHiR0ktU0opDaQhz/Tr0stNJRRuEwhjw92cblXfuzriJkIG1P/lLfFdxdbxEzYwlpSueoAb0gilweCqgUsJckcbTWmn5taylbVLPElUOsFzCT5RLL+nDnZMAvyk0jINsaXOJNIKs3oDa0pCz2BUL5O+WNXJeRUJfBkNY3wUfhz77hAhXl+npRTEhda+iUog/fJMS/rhZ0QPKMz7N0xH3P08bcVCXmp0A7Z5gonfQa79uPstQ9JiyIFYRRETgaQH7Zldgrbzq38+4k8XeyvdxsYciCA9lfOAHAk0VycLNDnwXM8c2TKlVVrH1lrjxlcc3knAJJcnSF9fDW30BwsxzuhVQmmRRzwsRrUYmMd/M5sU0IoF</xd:EncapsulatedX509Certificate>
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XuSKRW4gFYd1SlIVp1xFfKieLfc9N1xmKA0O4tLWTN8=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33vB1Ihhh4cJnUiF+VE84smfRZ0Hs1mY8hy2iuZo4Rg=</DigestValue>
    </Reference>
  </SignedInfo>
  <SignatureValue>ZJysjimY01fDiQebOjrHxzrfPo7XPS3RfMWIB81crLfjWlxRTfQSjWvxNXl5z9am3MrnIn3/QI4t7KakD5QDMJkJJErgGYLKeDsYA6EGQTg/ATy3Yo5Msi3GoLd3R3V8xMOEuWuZ02UhZriepEJVlj7rvhF9VLqxEXZcR/S+wHz9L+82E/CT3XbFzxR1oqGQkSCqy9jVeIb+StnQlfg/RQYSaYBIDUxO8r6mELXNDRTIysIo8isHGRTSppoLaP4EgVKtFmKcMV2MOxhxaL8A6U0ZEy8sTAVWa0e4FKhiYI/0Aoa9SvtvtyHWXEmsIFwxV2uIfv6KnoFkV6GgxFcEHA==</SignatureValue>
  <KeyInfo>
    <X509Data>
      <X509Certificate>MIIFtzCCBJ+gAwIBAgITFAAb7ncYupzEzU11dAACABvudzANBgkqhkiG9w0BAQsFADCBmTEZMBcGA1UEBRMQQ1BKLTQtMDAwLTAwNDAxNzELMAkGA1UEBhMCQ1IxJDAiBgNVBAoTG0JBTkNPIENFTlRSQUwgREUgQ09TVEEgUklDQTEiMCAGA1UECxMZRElWSVNJT04gU0lTVEVNQVMgREUgUEFHTzElMCMGA1UEAxMcQ0EgU0lOUEUgLSBQRVJTT05BIEZJU0lDQSB2MjAeFw0yNjAyMTMxNDIyMDdaFw0zMDAyMTIxNDIyMDdaMIGzMRkwFwYDVQQFExBDUEYtMDEtMDQ2NS0wMDAyMRYwFAYDVQQEDA1TQUxBUyBaVcORSUdBMRYwFAYDVQQqEw1FREdBUiBBTlRPTklPMQswCQYDVQQGEwJDUjEXMBUGA1UEChMOUEVSU09OQSBGSVNJQ0ExEjAQBgNVBAsTCUNJVURBREFOTzEsMCoGA1UEAwwjRURHQVIgQU5UT05JTyBTQUxBUyBaVcORSUdBIChGSVJNQSkwggEiMA0GCSqGSIb3DQEBAQUAA4IBDwAwggEKAoIBAQCcLQNlddFhWEHvTOFlzWXm9JNnoUcy0hRDkkebgvAwQMBUCTXjEnBrGyA9Dy4ynv9sTE7SMrEes0pRGWwknQLWSwBraY9Azm99O6qWaElrZmc0pVVUjGlypIwIPoNEW97RoLwkN7w0gH8WZSEwnBlwI7UPsOx0K2oQlilKV8bc1omXby6KSK4DeHjcqvIM0xagL3wAGzYZ2ui2VC9zHwoqHLcai1jE3hHgtWg/t4kGWPk8SqWDl1W2xM0c+CwyrFH8xydbs7kLAUglOVihW+39KOneUKUWiW5+QLY718DZj7EOyTxj+8cn3qqss65qcToXjXR8YDWsynMP0AWNeTTlAgMBAAGjggHaMIIB1jAdBgNVHQ4EFgQU4ddVp0FPskD/Iv/prKdUjLLiQHowHwYDVR0jBBgwFoAUCUj/m1QCNt0wpG+z4i+J/l93ypkwYQYDVR0fBFowWDBWoFSgUoZQaHR0cDovL2ZkaS5zaW5wZS5maS5jci9yZXBvc2l0b3Jpby9DQSUyMFNJTlBFJTIwLSUyMFBFUlNPTkElMjBGSVNJQ0ElMjB2MigyKS5jcmwwgZgGCCsGAQUFBwEBBIGLMIGIMFwGCCsGAQUFBzAChlBodHRwOi8vZmRpLnNpbnBlLmZpLmNyL3JlcG9zaXRvcmlvL0NBJTIwU0lOUEUlMjAtJTIwUEVSU09OQSUyMEZJU0lDQSUyMHYyKDIpLmNydDAoBggrBgEFBQcwAYYcaHR0cDovL29jc3Auc2lucGUuZmkuY3Ivb2NzcDAOBgNVHQ8BAf8EBAMCBsAwPQYJKwYBBAGCNxUHBDAwLgYmKwYBBAGCNxUIhcTqW4LR4zWVkRuC+ZcYhqXLa4F/gbnScoGev3gCAWQCAQcwEwYDVR0lBAwwCgYIKwYBBQUHAwQwGwYJKwYBBAGCNxUKBA4wDDAKBggrBgEFBQcDBDAVBgNVHSAEDjAMMAoGCGCBPAEBAQECMA0GCSqGSIb3DQEBCwUAA4IBAQBL/MlUgGNGsFYxovmqIhsvnks9OkJJr3GIzFceFX62Micvm1tHx2g7aHaZ/KMjaX6T3fOIVkW52bhwme0w80Wj8eu/yzIDP39ku0IVhAZQgNn9YX+jD4XXAC6fSJvl3Za4ItTIPUdeDbN6OqzqT16KjXUysvrlhkgIhRSfSnTX9c1dSs2j+fZ2Lggdelv79H6QR3zBj6DBzxwwhJdh5TIYbrcnCdt5nZKGvLUe1bNZ7sJ7mVv9S8q392gEgHpAY/HumkiZOEl9IIFXqT3nK0YuXfjh5+l01YcvRLZRzI5iAAp930CR79poBdapr9mALRcEeqCSeStxFQp8NJRTM7xU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book.xml?ContentType=application/vnd.openxmlformats-officedocument.spreadsheetml.sheet.main+xml">
        <DigestMethod Algorithm="http://www.w3.org/2001/04/xmlenc#sha256"/>
        <DigestValue>PRD+EpSRSoRmSaHs+mr048j8TtfQhPpqFG1iaBKvRig=</DigestValue>
      </Reference>
      <Reference URI="/xl/styles.xml?ContentType=application/vnd.openxmlformats-officedocument.spreadsheetml.styles+xml">
        <DigestMethod Algorithm="http://www.w3.org/2001/04/xmlenc#sha256"/>
        <DigestValue>qKy2Ffj/PcB/Oeb0lciMeg6BI73lz879PZBRl7WUBs4=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sheets/sheet1.xml?ContentType=application/vnd.openxmlformats-officedocument.spreadsheetml.worksheet+xml">
        <DigestMethod Algorithm="http://www.w3.org/2001/04/xmlenc#sha256"/>
        <DigestValue>nUZiURNzfa+RyWdxU/el7e/LEch+xP28pv2KsnW4DV0=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LkiKoNFrbjuPpv4pJGij86Jru+2G0vELo4CH5hGAfpk=</DigestValue>
      </Reference>
      <Reference URI="/xl/calcChain.xml?ContentType=application/vnd.openxmlformats-officedocument.spreadsheetml.calcChain+xml">
        <DigestMethod Algorithm="http://www.w3.org/2001/04/xmlenc#sha256"/>
        <DigestValue>n8AgIYUR9d3M0obPZXqBkAZ+If6dlw6F1Pbyd1p0GXQ=</DigestValue>
      </Reference>
      <Reference URI="/xl/sharedStrings.xml?ContentType=application/vnd.openxmlformats-officedocument.spreadsheetml.sharedStrings+xml">
        <DigestMethod Algorithm="http://www.w3.org/2001/04/xmlenc#sha256"/>
        <DigestValue>sRZhNbAQrNveCCgmNB3ZppRTrJM33w2UD2pL1Dwl1yY=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2026-10-22T22:54:49Z</mdssi:Value>
        </mdssi:SignatureTime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2026-10-22T22:54:49Z</xd:SigningTime>
          <xd:SigningCertificate>
            <xd:Cert>
              <xd:CertDigest>
                <DigestMethod Algorithm="http://www.w3.org/2001/04/xmlenc#sha256"/>
                <DigestValue>6dahGEbCnytOju/c0NJzA8RuHPPGxlmEjHaPxwREJnQ=</DigestValue>
              </xd:CertDigest>
              <xd:IssuerSerial>
                <X509IssuerName>CN=CA SINPE - PERSONA FISICA v2, OU=DIVISION SISTEMAS DE PAGO, O=BANCO CENTRAL DE COSTA RICA, C=CR, SERIALNUMBER=CPJ-4-000-004017</X509IssuerName>
                <X509SerialNumber>446024408569167213931145915491514031506452087</X509SerialNumber>
              </xd:IssuerSerial>
            </xd:Cert>
          </xd:SigningCertificate>
        </xd:SignedSignatureProperties>
      </xd:SignedProperties>
      <xd:UnsignedProperties>
        <xd:UnsignedSignatureProperties>
          <xd:CertificateValues>
            <xd:EncapsulatedX509Certificate>MIINGzCCCwOgAwIBAgITSwAAAAcAcL/x2IQOfgAAAAAABzANBgkqhkiG9w0BAQ0FADB9MRkwFwYDVQQFExBDUEotMi0xMDAtMDk4MzExMQswCQYDVQQGEwJDUjEPMA0GA1UEChMGTUlDSVRUMQ0wCwYDVQQLEwREQ0ZEMTMwMQYDVQQDEypDQSBQT0xJVElDQSBQRVJTT05BIEZJU0lDQSAtIENPU1RBIFJJQ0EgdjIwHhcNMjMwMTI4MTk1NDE0WhcNMzEwMTI4MjAwNDE0WjCBmTEZMBcGA1UEBRMQQ1BKLTQtMDAwLTAwNDAxNzELMAkGA1UEBhMCQ1IxJDAiBgNVBAoTG0JBTkNPIENFTlRSQUwgREUgQ09TVEEgUklDQTEiMCAGA1UECxMZRElWSVNJT04gU0lTVEVNQVMgREUgUEFHTzElMCMGA1UEAxMcQ0EgU0lOUEUgLSBQRVJTT05BIEZJU0lDQSB2MjCCASIwDQYJKoZIhvcNAQEBBQADggEPADCCAQoCggEBAMz5NsnZcXohs5vBKOd7+BF6XA6HE9YkCH70pSq6SpPK5cGU/bH2Bf2YQwaVC2Me6BPTbR4JVp2umLgYvGkDnXDhIbkEUUGLjM3L/cDuKjr5nFpKItFH1OkjcwNmRPx2ufmUXsDcqaETvTNxbu6B8cAx+iccH9iUj5Vv0FKvhx/mTArMNA8lbz92RWrn5iy18OhOEOzlAQMr4TcTbLG2s5LJUlY+sFh0A50aUmLbEFvH+aNLL2znLdWCe0g78WUGA7dHAC1IqvRb/0CObD5Wm16tlkHZdQAac250KFLp4w5dQ8jPey4jAlIDYDs8SpnBqW1+Hhdw8pJvwSe7XcCkZ/cCAwEAAaOCCHUwgghxMBIGCSsGAQQBgjcVAQQFAgMCAAIwIwYJKwYBBAGCNxUCBBYEFPrUlznaBlVQaXszB52TsOeVJ6X1MB0GA1UdDgQWBBQJSP+bVAI23TCkb7PiL4n+X3fKmTCCBcoGA1UdIASCBcEwggW9MIIBEgYHYIE8AQEBATCCAQUwgaYGCCsGAQUFBwICMIGZHoGWAEkAbQBwAGwAZQBtAGUAbgB0AGEAIABsAGEAIABQAG8AbADtAHQAaQBjAGEAIABkAGUAIABsAGEAIABSAGEA7QB6ACAAQwBvAHMAdABhAHIAcgBpAGMAZQBuAHMAZQAgAGQAZQAgAEMAZQByAHQAaQBmAGkAYwBhAGMAaQDzAG4AIABEAGkAZwBpAHQAYQBsACAAdgAyMCkGCCsGAQUFBwIBFh1odHRwOi8vd3d3LmZpcm1hZGlnaXRhbC5nby5jcjAvBggrBgEFBQcCARYjaHR0cDovL3d3dy5taWNpdC5nby5jci9maXJtYWRpZ2l0YWwwggFPBghggTwBAQEBATCCAUEwgeIGCCsGAQUFBwICMIHVHoHSAEkAbQBwAGwAZQBtAGUAbgB0AGEAIABsAGEAIABQAG8AbADtAHQAaQBjAGEAIABkAGUAIABDAEEAIABFAG0AaQBzAG8AcgBhACAAcABhAHIAYQAgAFAAZQByAHMAbwBuAGEAIABGAO0AcwBpAGMAYQAgAHAAZQByAHQAZQBuAGUAYwBpAGUAbgB0AGUAIABhACAAbABhACAAUABLAEkAIABOAGEAYwBpAG8AbgBhAGwAIABkAGUAIABDAG8AcwB0AGEAIABSAGkAYwBhACAAdgAyMCkGCCsGAQUFBwIBFh1odHRwOi8vd3d3LmZpcm1hZGlnaXRhbC5nby5jcjAvBggrBgEFBQcCARYjaHR0cDovL3d3dy5taWNpdC5nby5jci9maXJtYWRpZ2l0YWwwggGmBghggTwBAQEBAjCCAZgwggE4BggrBgEFBQcCAjCCASoeggEmAEkAbQBwAGwAZQBtAGUAbgB0AGEAIABsAGEAIABQAG8AbABpAHQAaQBjAGEAIABwAGEAcgBhACAAYwBlAHIAdABpAGYAaQBjAGEAZABvACAAZABlACAAZgBpAHIAbQBhACAAZABpAGcAaQB0AGEAbAAgAGQAZQAgAHAAZQByAHMAbwBuAGEAcwAgAGYAaQBzAGkAYwBhAHMAIAAoAGMAaQB1AGQAYQBkAGEAbgBvAC8AcgBlAHMAaQBkAGUAbgB0AGUAKQAgAHAAZQByAHQAZQBuAGUAYwBpAGUAbgB0AGUAIABhACAAbABhACAAUABLAEkAIABOAGEAYwBpAG8AbgBhAGwAIABkAGUAIABDAG8AcwB0AGEAIABSAGkAYwBhACAAdgAyMCkGCCsGAQUFBwIBFh1odHRwOi8vd3d3LmZpcm1hZGlnaXRhbC5nby5jcjAvBggrBgEFBQcCARYjaHR0cDovL3d3dy5taWNpdC5nby5jci9maXJtYWRpZ2l0YWwwggGmBghggTwBAQEBAzCCAZgwggE4BggrBgEFBQcCAjCCASoeggEmAEkAbQBwAGwAZQBtAGUAbgB0AGEAIABsAGEAIABQAG8AbABpAHQAaQBjAGEAIABwAGEAcgBhACAAYwBlAHIAdABpAGYAaQBjAGEAZABvACAAZABlACAAYQB1AHQAZQBuAHQAaQBjAGEAYwBpAG8AbgAgAGQAZQAgAHAAZQByAHMAbwBuAGEAcwAgAGYAaQBzAGkAYwBhAHMAIAAoAGMAaQB1AGQAYQBkAGEAbgBvAC8AcgBlAHMAaQBkAGUAbgB0AGUAKQAgAHAAZQByAHQAZQBuAGUAYwBpAGUAbgB0AGUAIABhACAAbABhACAAUABLAEkAIABOAGEAYwBpAG8AbgBhAGwAIABkAGUAIABDAG8AcwB0AGEAIABSAGkAYwBhACAAdgAyMCkGCCsGAQUFBwIBFh1odHRwOi8vd3d3LmZpcm1hZGlnaXRhbC5nby5jcjAvBggrBgEFBQcCARYjaHR0cDovL3d3dy5taWNpdC5nby5jci9maXJtYWRpZ2l0YWwwGQYJKwYBBAGCNxQCBAweCgBTAHUAYgBDAEEwCwYDVR0PBAQDAgGGMBIGA1UdEwEB/wQIMAYBAf8CAQAwHwYDVR0jBBgwFoAUaJ1pNsuEbnvqk2EZ/1gwHdX/XMswgeoGA1UdHwSB4jCB3zCB3KCB2aCB1oZmaHR0cDovL3d3dy5maXJtYWRpZ2l0YWwuZ28uY3IvcmVwb3NpdG9yaW8vQ0ElMjBQT0xJVElDQSUyMFBFUlNPTkElMjBGSVNJQ0ElMjAtJTIwQ09TVEElMjBSSUNBJTIwdjIuY3JshmxodHRwOi8vd3d3Lm1pY2l0LmdvLmNyL2Zpcm1hZGlnaXRhbC9yZXBvc2l0b3Jpby9DQSUyMFBPTElUSUNBJTIwUEVSU09OQSUyMEZJU0lDQSUyMC0lMjBDT1NUQSUyMFJJQ0ElMjB2Mi5jcmwwgf4GCCsGAQUFBwEBBIHxMIHuMHIGCCsGAQUFBzAChmZodHRwOi8vd3d3LmZpcm1hZGlnaXRhbC5nby5jci9yZXBvc2l0b3Jpby9DQSUyMFBPTElUSUNBJTIwUEVSU09OQSUyMEZJU0lDQSUyMC0lMjBDT1NUQSUyMFJJQ0ElMjB2Mi5jcnQweAYIKwYBBQUHMAKGbGh0dHA6Ly93d3cubWljaXQuZ28uY3IvZmlybWFkaWdpdGFsL3JlcG9zaXRvcmlvL0NBJTIwUE9MSVRJQ0ElMjBQRVJTT05BJTIwRklTSUNBJTIwLSUyMENPU1RBJTIwUklDQSUyMHYyLmNydDANBgkqhkiG9w0BAQ0FAAOCAgEAM6JXv1xaqoFHWc8wl4tKrmmWnsYczBcNEN/0bRKkh7sw2ZC4RJmz6z0GpP/qEzicFRTCE7C6gehhL7nDNTC/JhXLPAG0NRWxX36KvkvcQA/WXMy80h6SCWnsecFGfF9tPhjQqWykYxfeZl1REj54GXl44ReU+2B8twObeov4G8sHG1nsSR4AhFeVCRBXnSNIWUfqayTiijwU6lgbV3RSh3mNQivZonfBi3DY4ObM2XvnIaBsymfEj0oykCNn+Tx/hIsJ0Z5F9cQd4V5SwaCYggVOtwM+HuZuQitefIR2z1lfw9QoOyvCjdPkRwkHm+Mp3TlDyyItRjaWO676KF6Uiv/f0C1MW1VzWlF0EXoHoKqy9lrrrnt3EadGIUINQW0NMHnJAUNzM92ETUaM/f1vfW6fGuW+IToekCh6rQzkpW/z5BPY1ugLSHiGJYDuSRUqpbqZO3gFrVN/KEAjAg/jZCh1gGoG/eKphNF88mb1d30JV9lbbcLzqRWuhVzgaH5RzNyf/fR1JVjlbVfqmsPw1xehDOd7QcNxW9SRFmEuiJH6sho/k8erKm4K/LP5jqJjHgtT9zqYwL+Y+Ntipe+9TuRDytFQ2wjsEji14N5h00XXPoW8wn7TdywkVAkq0IUUa1DqSDUwybgZOGrGS5tIq71yPPOvvcaYwm7RJf/PQkI=</xd:EncapsulatedX509Certificate>
            <xd:EncapsulatedX509Certificate>MIIMrDCCCpSgAwIBAgITTgAAAAJzjeZ3/o5oQAAAAAAAAjANBgkqhkiG9w0BAQ0FADBzMRkwFwYDVQQFExBDUEotMi0xMDAtMDk4MzExMQ0wCwYDVQQLEwREQ0ZEMQ8wDQYDVQQKEwZNSUNJVFQxCzAJBgNVBAYTAkNSMSkwJwYDVQQDEyBDQSBSQUlaIE5BQ0lPTkFMIC0gQ09TVEEgUklDQSB2MjAeFw0xNTAyMjUxODA4MzhaFw0zMTAyMjUxODE4MzhaMH0xGTAXBgNVBAUTEENQSi0yLTEwMC0wOTgzMTExCzAJBgNVBAYTAkNSMQ8wDQYDVQQKEwZNSUNJVFQxDTALBgNVBAsTBERDRkQxMzAxBgNVBAMTKkNBIFBPTElUSUNBIFBFUlNPTkEgRklTSUNBIC0gQ09TVEEgUklDQSB2MjCCAiIwDQYJKoZIhvcNAQEBBQADggIPADCCAgoCggIBANkkXhbXpjPWMmmjmKLZBpk+EsM/nBp0JgPBtQFmnmA0d4fPlKXy8/sD0buS1QRDZZAerSvprfyaiKPAEpZpOWCl2fu46MQyyTa1DjH/ellvjADlOueC3p3O9qG5JIUrhuLTcx5G+eYyoJIURNob9O4Ur52+eTOYYqvJIYomKLc+/2pbJ0SApv+2m3p3oAp2SjTeWTMKVH6sPgqMD2izWJ3xChCefu2yec7NYaGjS1aMefYDIN2uklX7IhBTf9ErGGIPQ6Jmgoe5GvYfLB7O1BgaTcC3ZIwvGfoAowfiRYOzLfnuxuuTkUWFfafcYJTUYEkZimHeyEWh41M+kOkZE/q5jwQkfgTLGV+UQpVGMKSkzsW5EdgcI51ynZBkunnJsglTys66EEfAnoLr3uhiS67AE2Qqvvp7NOUUG1YCm7WOyEvVt1QbZUlkLZRxhlF5SKjmzhqruisBfmUz6tX6WO3EJyNT5N62YwQxSULOatx90ztuxzCHHhCcoh3xOWhWYtTwx4F2QDiRqfXfyTw9Te4CGlzmOYSQIdnOeTUTkDZ3WOxs2bAGgmGQQL+WtzIW3qj2xtspV4F7owwjlG+jhNHJzbjVxoYJoUJmyR8NCBYkdl/iNxewSUcOseZz+VVvlYJrcI1pRuJ1cnhyvWF/ymc8N1ZGtUMauSelr1tBGakNAgMBAAGjggctMIIHKTAQBgkrBgEEAYI3FQEEAwIBADAdBgNVHQ4EFgQUaJ1pNsuEbnvqk2EZ/1gwHdX/XMswggTcBgNVHSAEggTTMIIEzzCCARQGB2CBPAEBAQEwggEHMIGmBggrBgEFBQcCAjCBmR6BlgBJAG0AcABsAGUAbQBlAG4AdABhACAAbABhACAAUABvAGwAaQB0AGkAYwBhACAAZABlACAAbABhACAAUgBhAGkAegAgAEMAbwBzAHQAYQByAHIAaQBjAGUAbgBzAGUAIABkAGUAIABDAGUAcgB0AGkAZgBpAGMAYQBjAGkAbwBuACAARABpAGcAaQB0AGEAbAAgAHYAMjAqBggrBgEFBQcCARYeaHR0cDovL3d3dy5maXJtYWRpZ2l0YWwuZ28uY3IAMDAGCCsGAQUFBwIBFiRodHRwOi8vd3d3Lm1pY2l0LmdvLmNyL2Zpcm1hZGlnaXRhbAAwggFVBghggTwBAQEBATCCAUcwgeYGCCsGAQUFBwICMIHZHoHWAEkAbQBwAGwAZQBtAGUAbgB0AGEAIABsAGEAIABwAG8AbABpAHQAaQBjAGEAIABkAGUAIABDAEEAIABFAG0AaQBzAG8AcgBhACAAcABhAHIAYQAgAFAAZQByAHMAbwBuAGEAcwAgAEYAaQBzAGkAYwBhAHMAIABwAGUAcgB0AGUAbgBlAGMAaQBlAG4AdABlACAAYQAgAGwAYQAgAFAASwBJACAATgBhAGMAaQBvAG4AYQBsACAAZABlACAAQwBvAHMAdABhACAAUgBpAGMAYQAgAHYAMjAqBggrBgEFBQcCARYeaHR0cDovL3d3dy5maXJtYWRpZ2l0YWwuZ28uY3IAMDAGCCsGAQUFBwIBFiRodHRwOi8vd3d3Lm1pY2l0LmdvLmNyL2Zpcm1hZGlnaXRhbAAwggErBghggTwBAQEBAjCCAR0wgbwGCCsGAQUFBwICMIGvHoGsAEkAbQBwAGwAZQBtAGUAbgB0AGEAIABsAGEAIABwAG8AbABpAHQAaQBjAGEAIABwAGEAcgBhACAAZgBpAHIAbQBhACAAZABpAGcAaQB0AGEAbAAgAGQAZQAgAHAAZQByAHMAbwBuAGEAcwAgAGYAaQBzAGkAYwBhAHMAIAAoAGMAaQB1AGQAYQBkAGEAbgBvAC8AcgBlAHMAaQBkAGUAbgB0AGUAKQAgAHYAMjAqBggrBgEFBQcCARYeaHR0cDovL3d3dy5maXJtYWRpZ2l0YWwuZ28uY3IAMDAGCCsGAQUFBwIBFiRodHRwOi8vd3d3Lm1pY2l0LmdvLmNyL2Zpcm1hZGlnaXRhbAAwggErBghggTwBAQEBAzCCAR0wgbwGCCsGAQUFBwICMIGvHoGsAEkAbQBwAGwAZQBtAGUAbgB0AGEAIABsAGEAIABwAG8AbABpAHQAaQBjAGEAIABwAGEAcgBhACAAYQB1AHQAZQBuAHQAaQBjAGEAYwBpAG8AbgAgAGQAZQAgAHAAZQByAHMAbwBuAGEAcwAgAGYAaQBzAGkAYwBhAHMAIAAoAGMAaQB1AGQAYQBkAGEAbgBvAC8AcgBlAHMAaQBkAGUAbgB0AGUAKQAgAHYAMjAqBggrBgEFBQcCARYeaHR0cDovL3d3dy5maXJtYWRpZ2l0YWwuZ28uY3IAMDAGCCsGAQUFBwIBFiRodHRwOi8vd3d3Lm1pY2l0LmdvLmNyL2Zpcm1hZGlnaXRhbAAwGQYJKwYBBAGCNxQCBAweCgBTAHUAYgBDAEEwCwYDVR0PBAQDAgGGMA8GA1UdEwEB/wQFMAMBAf8wHwYDVR0jBBgwFoAU4PL+fcRETlDkNf0IiY9OhBlEM0AwgdIGA1UdHwSByjCBxzCBxKCBwaCBvoZaaHR0cDovL3d3dy5maXJtYWRpZ2l0YWwuZ28uY3IvcmVwb3NpdG9yaW8vQ0ElMjBSQUlaJTIwTkFDSU9OQUwlMjAtJTIwQ09TVEElMjBSSUNBJTIwdjIuY3JshmBodHRwOi8vd3d3Lm1pY2l0LmdvLmNyL2Zpcm1hZGlnaXRhbC9yZXBvc2l0b3Jpby9DQSUyMFJBSVolMjBOQUNJT05BTCUyMC0lMjBDT1NUQSUyMFJJQ0ElMjB2Mi5jcmwwgeYGCCsGAQUFBwEBBIHZMIHWMGYGCCsGAQUFBzAChlpodHRwOi8vd3d3LmZpcm1hZGlnaXRhbC5nby5jci9yZXBvc2l0b3Jpby9DQSUyMFJBSVolMjBOQUNJT05BTCUyMC0lMjBDT1NUQSUyMFJJQ0ElMjB2Mi5jcnQwbAYIKwYBBQUHMAKGYGh0dHA6Ly93d3cubWljaXQuZ28uY3IvZmlybWFkaWdpdGFsL3JlcG9zaXRvcmlvL0NBJTIwUkFJWiUyME5BQ0lPTkFMJTIwLSUyMENPU1RBJTIwUklDQSUyMHYyLmNydDANBgkqhkiG9w0BAQ0FAAOCAgEAv5rU86FMttoAqCsAJGUQl7DboiQosF/FAvhX0YhsfYWRyUL5BOmuWjIMNuljuU5Lc6BR5eWePSUkOe3acDzslBkUjKzyNRZNQA7IXkuVs1arFT5djjhGiCdzwH7+rFekbNxicdhWJSJ7Fge5dMTkErgDJDERAWfePgzg55hacoTCgX0RkBQDZ08UJMVNgNuogfGGfXYgliwoFj4SnwktHjJHmAptQyLi+tCrt4VWr8+G34FFL51bAvio+RABqD7nu26cnnyNvZ5Ce4oMIcPxUkMX/LINqOFUjY75CcBhovqUJYEobbR9cvMcu3EC2su5asHDWjZxiUQrvSRHvH+7jNYuSk84THfiNcZq99o9ra/pG3ufO07ox1IHDDlX6LX6lTt6DbKw+5Z5L9I4GphhcxWxIdeNmg7xq60Cfy02sqLHeelOoweJLr97rliieeZkXXkGRN62z+1/ZcdS4gj1v+JKHiYLquTkxZFVCo/GmjC5IfUV5SrwtF7vfsJF9HkdaEcsQ9iuKOS28OR4vR0baEsCvlMotJn3jMFbFYO/v/e9P/79T3e+cVi/Va//avW1jxgCQGvTkca6RfqTr3WkMrnwZhHBvTvu0utoIRruw4vpbboFbrm6kkRbMYlA7YopUEBsMW+iqjp6jzifnlluqriqPuBAfmTv8ASr8JE8Ytw=</xd:EncapsulatedX509Certificate>
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</xd:CertificateValues>
          <xd:SignatureTimeStamp>
            <CanonicalizationMethod Algorithm="http://www.w3.org/TR/2001/REC-xml-c14n-20010315"/>
            <xd:EncapsulatedTimeStamp>MIIL3wYJKoZIhvcNAQcCoIIL0DCCC8wCAQMxDzANBglghkgBZQMEAgEFADBzBgsqhkiG9w0BCRABBKBkBGIwYAIBAQYIYIE8AQEBAQUwMTANBglghkgBZQMEAgEFAAQghmp4HbIc2BDOgklxZicGTsWchrAkwYW/MTLU4n88ZeoCBACzzicYDzIwMjYxMDIyMjI1NDUzWjAEgAIB9AEB/6CCCFAwgghMMIIGNKADAgECAhNpAAAACbi5AU23Q7a3AAEAAAAJMA0GCSqGSIb3DQEBDQUAMIGAMRkwFwYDVQQFExBDUEotMi0xMDAtMDk4MzExMQswCQYDVQQGEwJDUjEPMA0GA1UEChMGTUlDSVRUMQ0wCwYDVQQLEwREQ0ZEMTYwNAYDVQQDEy1DQSBQT0xJVElDQSBTRUxMQURPIERFIFRJRU1QTyAtIENPU1RBIFJJQ0EgdjIwHhcNMjYwMjA5MDAwODE5WhcNMzQwMjA5MDAxODE5WjB0MRkwFwYDVQQFExBDUEotNC0wMDAtMDA0MDE3MQswCQYDVQQGEwJDUjEkMCIGA1UEChMbQkFOQ08gQ0VOVFJBTCBERSBDT1NUQSBSSUNBMQ0wCwYDVQQLEwQwMDAxMRUwEwYDVQQDEwxUU0EgU0lOUEUgdjQwggGiMA0GCSqGSIb3DQEBAQUAA4IBjwAwggGKAoIBgQDAjWN4ZPQi22vV6y8oFlTUlNLTr00sZ5wlAkymabuyDvG/TJ8as+ALO9DBpO0RM9KXtdkl/Po5w25TLfLp+Nonq+krQLo0mtHed5457Fgh8f4ljpVomG2N9fZultqFyIyxC3xqphLIHYuZiijgevHAlw4YLMBnfHvp7o7MRqAmiDejKp8wnj3ufW2hkOxy8AC8CWukjC6Ds1m3PGnPYbfSSXz1TJggoHWDk+ExB3O7V/QsSF2VnJXdS/W2ZdUogPb/PB10aSsdPJsJjOnKhNLQJy1lBUDh0PuvJ7Dpz+8XCQ3Sp1IKHgxz/4WJV/k7ZUbvo1d1eE9EFb9Av6F2m1piavX4Py7bX9rlSft+cdgWbxYWif+x8ZjAz4T/9EDWlYiOMfvOG3ivrAAC6asgdUKIFDsk6SsVjx/j5jTIJ7EE8WiLOa1ZVSn0k39K2kWMdD4pyP1cJxfvyJt3zjugOrXyj3c08qbuboOU/e+LK37o3DMPbhCtK9FvV28SMubOXcMCAwEAAaOCA0gwggNEMIG6BgNVHSAEgbIwga8wgawGCGCBPAEBAQEFMIGfMHAGCCsGAQUFBwICMGQeYgBJAG0AcABsAGUAbQBlAG4AdABhACAAbABhACAAQQB1AHQAbwByAGkAZABhAGQAIABkAGUAIABFAHMAdABhAG0AcABhAGQAbwAgAGQAZQAgAFQAaQBlAG0AcABvACAAdgA0MCsGCCsGAQUFBwIBFh9odHRwOi8vdHNhLnNpbnBlLmZpLmNyL3RzYWh0dHAvMBYGA1UdJQEB/wQMMAoGCCsGAQUFBwMIMA4GA1UdDwEB/wQEAwIGwDAdBgNVHQ4EFgQU4jNYdaLjiH5fMVxSorIuvtUsCZ4wHwYDVR0jBBgwFoAUB3DVMuPWrEYZI7G0OQex/r93JdkwgfoGA1UdHwSB8jCB7zCB7KCB6aCB5oZuaHR0cDovL3d3dy5maXJtYWRpZ2l0YWwuZ28uY3IvcmVwb3NpdG9yaW8vQ0ElMjBQT0xJVElDQSUyMFNFTExBRE8lMjBERSUyMFRJRU1QTyUyMC0lMjBDT1NUQSUyMFJJQ0ElMjB2MigxKS5jcmyGdGh0dHA6Ly93d3cubWljaXQuZ28uY3IvZmlybWFkaWdpdGFsL3JlcG9zaXRvcmlvL0NBJTIwUE9MSVRJQ0ElMjBTRUxMQURPJTIwREUlMjBUSUVNUE8lMjAtJTIwQ09TVEElMjBSSUNBJTIwdjIoMSkuY3JsMIIBEAYIKwYBBQUHAQEEggECMIH/MHoGCCsGAQUFBzAChm5odHRwOi8vd3d3LmZpcm1hZGlnaXRhbC5nby5jci9yZXBvc2l0b3Jpby9DQSUyMFBPTElUSUNBJTIwU0VMTEFETyUyMERFJTIwVElFTVBPJTIwLSUyMENPU1RBJTIwUklDQSUyMHYyKDEpLmNydDCBgAYIKwYBBQUHMAKGdGh0dHA6Ly93d3cubWljaXQuZ28uY3IvZmlybWFkaWdpdGFsL3JlcG9zaXRvcmlvL0NBJTIwUE9MSVRJQ0ElMjBTRUxMQURPJTIwREUlMjBUSUVNUE8lMjAtJTIwQ09TVEElMjBSSUNBJTIwdjIoMSkuY3J0MAwGA1UdEwEB/wQCMAAwDQYJKoZIhvcNAQENBQADggIBAC/8lB9QYq1EX/mq5ngvonTL8GaoFPeNYj+Nzt23XQwDDVdAHCaYpusTNz1McgM+tMAA9kI8Q5F7We9gk2Dwnu6d0V+PyA78B26Ejg91JcHLdJoN9r6OF7fE78w1ldbI+7JXwIzmc4l7hCXNHQAwkGAnHcP85rRrErmDagqO6HGBvuEQ4hjweGp1nm/X5NMyGwRygKdar2m8WFHynWABapvTCv87KQabu7Wx6x3b9zAQfC2IOtxkN0us9QmhRkloCQDLLR5CHGs0r+/ByCA4IU7hD2+6HitWq6AfnIyneQsBidUjqRvLzua6RccBgqZl8u0nvX6yuatBtB1suwx0KD7ese+3ScTlwsAwCclcQcFvbS7CqPKFcmmcULxJbg3mWHVJJcRNn9wrucHYcJxhwbFWXOrw9xTeEfUO7Ypal77FjEoTt0CMBUZfejcoZcIQpg56W6/mFS4djbu5sCdmQtISqfO6BNK07Sq6r6VonJ6agKPiahTsFRYy5Pcke2HaoLlauZsONCc4A60x5mBxHiOaFVbggVPvXZJmtaBnEuGRHHV9YCxjTDu7sbFNO8nMT9f73G9lLp1jhLTeuWBFko7rjkCmfehof2gexNNVYYgXBppoRm/wkWf1HXz39yZpaq/wSIs6qyYUX2foVg/ivDXkvPyududqYYpmdWnkM1bnMYIC6zCCAucCAQEwgZgwgYAxGTAXBgNVBAUTEENQSi0yLTEwMC0wOTgzMTExCzAJBgNVBAYTAkNSMQ8wDQYDVQQKEwZNSUNJVFQxDTALBgNVBAsTBERDRkQxNjA0BgNVBAMTLUNBIFBPTElUSUNBIFNFTExBRE8gREUgVElFTVBPIC0gQ09TVEEgUklDQSB2MgITaQAAAAm4uQFNt0O2twABAAAACTANBglghkgBZQMEAgEFAKCBpDAaBgkqhkiG9w0BCQMxDQYLKoZIhvcNAQkQAQQwHAYJKoZIhvcNAQkFMQ8XDTI2MTAyMjIyNTQ1M1owLwYJKoZIhvcNAQkEMSIEIGbkP4NMLUMn6evJF9HawoRL0dKTcxCtMZS+t+77P/pkMDcGCyqGSIb3DQEJEAIvMSgwJjAkMCIEIFkYXkhUnJdJk4qq0X6Zuo+JmF5tyr+BTNLv2m8XvIAGMA0GCSqGSIb3DQEBAQUABIIBgFTdoUqvW3Yb90MrSCnoCtpjgbbw2tLm3wWwS0cUCTKbfi6v3hRSCdA5rAUgphBy24VcfUnp3mzTMBxLvdHry19M5CISTqVUOVOZy+onLdip2Vabb/yphT4lxCw/FMPP/a80PB8VZbEWy1v3ew7rqaqnr4j+NrOKqzwBwxS9+TsNoZ4aH5OFvSROhV1CXXrt3wruYHRXBQlYliwmTB7KuM6LPSezu1gSSajTGTpoQmGVzeqYPAUCSMdIcUZlO7gpYZcc/GBkZvsE9zSsnoTCJQO6hFsQTc0Jbs4CrJvlJoftZ/NDLiyBjwIqF2Q5Mt86T0nggnasRKciFR+u+WE/zxC+5TWBvn/yySY5ibtZG3OenaV8jAZFeoM1lUyMEWiMsyMX8J/cU4R5sbNV4WTLuQx/FUvWhXWvgf52fC8+K3IH27pzzGEhqmg9+tyCJaZko1Nok9gWvOWJ9NaB3f00mrK52TpMNKZyVj+L+CTlQ1qmAW3S2xoqctTGB+xxmKemTQ==</xd:EncapsulatedTimeStamp>
          </xd:SignatureTimeStamp>
          <TimeStampValidationData xmlns="http://uri.etsi.org/01903/v1.4.1#">
            <xd:CertificateValues>
              <xd:EncapsulatedX509Certificate>MIILtDCCCZygAwIBAgITTgAAAAUArmhSEiBQdgAAAAAABTANBgkqhkiG9w0BAQ0FADBzMRkwFwYDVQQFExBDUEotMi0xMDAtMDk4MzExMQ0wCwYDVQQLEwREQ0ZEMQ8wDQYDVQQKEwZNSUNJVFQxCzAJBgNVBAYTAkNSMSkwJwYDVQQDEyBDQSBSQUlaIE5BQ0lPTkFMIC0gQ09TVEEgUklDQSB2MjAeFw0yNjAyMDgxNzAyMzFaFw0zODAyMDgxNzEyMzFaMIGAMRkwFwYDVQQFExBDUEotMi0xMDAtMDk4MzExMQswCQYDVQQGEwJDUjEPMA0GA1UEChMGTUlDSVRUMQ0wCwYDVQQLEwREQ0ZEMTYwNAYDVQQDEy1DQSBQT0xJVElDQSBTRUxMQURPIERFIFRJRU1QTyAtIENPU1RBIFJJQ0EgdjIwggIiMA0GCSqGSIb3DQEBAQUAA4ICDwAwggIKAoICAQDu4BVolSMev3YSvXmhslucxCANsiAYN56iczM3C8tzzht8AsjMRPDNYHP90h2kZIF9ryTL3wqe+0JeuH2iOsV09wfv7NcKZAjs7k6dGPCajK0xAlwgJ9Yc1I0Z+coGwbXWCLPPsEbyv4snCe3kj2DbU6e0+dYi39RusI2gfiEC2sbzlXw2RBQNxs/SKWkeCrQ/8IdET+0hSBki7s5haUbnCPr9RZ49N20aAdBg8d6NSfRWSFMtx70ggJOIy4MERkRonJKo1dWJrfGnLGEVgWlz1NoyFtD9CXkfVQ2bqBRfQH38yt7QHiVYLwtu9hL6IoQ+jOQ41BRcFjdnVHq3HY8/QtYPdyFmnyoa7HjucpBq7X5x5k3fREqdCzeuk9PILnfPKpohWRXGnDDPT6XIKe6sREtNa3cSNyXlK0BC9ZvPmkam0HtH6eWGp30zzAGj/ZpM2VPoLZ0MfoVM/nNs/7yLl6lto6FqOiqNyI7iN0YaZFSE2oyWB7MW17/AZmDEYJrep3pT8YDis6izVWNyUiEMueJxJfSRrlD+jsQQuNpOC5D/PLKtedVKIeJNr9qdxd6htiH/i8iebTuAJ2EfQVcm9v8Sqx28k42xLwn/eEC4ihTgLs1/ZR3f7HRN343Pz2BdKM5sBU7nDhIodV0ZaVq4OoQ+47Hk4iYOLgBhW9q3pwIDAQABo4IGMTCCBi0wEgYJKwYBBAGCNxUBBAUCAwEAATAjBgkrBgEEAYI3FQIEFgQUbwVZmbLetqL+OEcfTvY06BOoisgwHQYDVR0OBBYEFAdw1TLj1qxGGSOxtDkHsf6/dyXZMIIDuQYDVR0gBIIDsDCCA6wwggESBgdggTwBAQEBMIIBBTCBpgYIKwYBBQUHAgIwgZkegZYASQBtAHAAbABlAG0AZQBuAHQAYQAgAGwAYQAgAFAAbwBsAGkAdABpAGMAYQAgAGQAZQAgAGwAYQAgAFIAYQBpAHoAIABDAG8AcwB0AGEAcgByAGkAYwBlAG4AcwBlACAAZABlACAAQwBlAHIAdABpAGYAaQBjAGEAYwBpAG8AbgAgAEQAaQBnAGkAdABhAGwAIAB2ADIwKQYIKwYBBQUHAgEWHWh0dHA6Ly93d3cuZmlybWFkaWdpdGFsLmdvLmNyMC8GCCsGAQUFBwIBFiNodHRwOi8vd3d3Lm1pY2l0LmdvLmNyL2Zpcm1hZGlnaXRhbDCCAVkGCGCBPAEBAQEBMIIBSzCB7AYIKwYBBQUHAgIwgd8egdwASQBtAHAAbABlAG0AZQBuAHQAYQAgAGwAYQAgAFAAbwBsAGkAdABpAGMAYQAgAGMAbwBtAG8AIABDAEEAIABFAG0AaQBzAG8AcgBhACAAcABhAHIAYQAgAFMAZQBsAGwAYQBkAG8AIABkAGUAIABUAGkAZQBtAHAAbwAgAHAAZQByAHQAZQBuAGUAYwBpAGUAbgB0AGUAIABhACAAbABhACAAUABLAEkAIABOAGEAYwBpAG8AbgBhAGwAIABkAGUAIABDAG8AcwB0AGEAIABSAGkAYwBhACAAdgAyMCkGCCsGAQUFBwIBFh1odHRwOi8vd3d3LmZpcm1hZGlnaXRhbC5nby5jcjAvBggrBgEFBQcCARYjaHR0cDovL3d3dy5taWNpdC5nby5jci9maXJtYWRpZ2l0YWwwggE1BghggTwBAQEBBTCCAScwgcgGCCsGAQUFBwICMIG7HoG4AEkAbQBwAGwAZQBtAGUAbgB0AGEAIABsAGEAIABQAG8AbABpAHQAaQBjAGEAIABkAGUAIABTAGUAbABsAGEAZABvACAAZABlACAAVABpAGUAbQBwAG8AIABkAGUAbAAgAFMAaQBzAHQAZQBtAGEAIABOAGEAYwBpAG8AbgBhAGwAIABkAGUAIABDAGUAcgB0AGkAZgBpAGMAYQBjAGkAbwBuACAARABpAGcAaQB0AGEAbAAgAHYAMjApBggrBgEFBQcCARYdaHR0cDovL3d3dy5maXJtYWRpZ2l0YWwuZ28uY3IwLwYIKwYBBQUHAgEWI2h0dHA6Ly93d3cubWljaXQuZ28uY3IvZmlybWFkaWdpdGFsMBkGCSsGAQQBgjcUAgQMHgoAUwB1AGIAQwBBMAsGA1UdDwQEAwIBhjAPBgNVHRMBAf8EBTADAQH/MB8GA1UdIwQYMBaAFODy/n3ERE5Q5DX9CImPToQZRDNAMIHSBgNVHR8EgcowgccwgcSggcGggb6GWmh0dHA6Ly93d3cuZmlybWFkaWdpdGFsLmdvLmNyL3JlcG9zaXRvcmlvL0NBJTIwUkFJWiUyME5BQ0lPTkFMJTIwLSUyMENPU1RBJTIwUklDQSUyMHYyLmNybIZgaHR0cDovL3d3dy5taWNpdC5nby5jci9maXJtYWRpZ2l0YWwvcmVwb3NpdG9yaW8vQ0ElMjBSQUlaJTIwTkFDSU9OQUwlMjAtJTIwQ09TVEElMjBSSUNBJTIwdjIuY3JsMIHmBggrBgEFBQcBAQSB2TCB1jBmBggrBgEFBQcwAoZaaHR0cDovL3d3dy5maXJtYWRpZ2l0YWwuZ28uY3IvcmVwb3NpdG9yaW8vQ0ElMjBSQUlaJTIwTkFDSU9OQUwlMjAtJTIwQ09TVEElMjBSSUNBJTIwdjIuY3J0MGwGCCsGAQUFBzAChmBodHRwOi8vd3d3Lm1pY2l0LmdvLmNyL2Zpcm1hZGlnaXRhbC9yZXBvc2l0b3Jpby9DQSUyMFJBSVolMjBOQUNJT05BTCUyMC0lMjBDT1NUQSUyMFJJQ0ElMjB2Mi5jcnQwDQYJKoZIhvcNAQENBQADggIBAKxFWWb8rz9bQEz9o7mwbxUEObKAUnZQdZhwI5O0cpapWx2P7LNLXPlG7hpbq+1f02L8byo1uZuPxGaUf6Mcoao7Ivan4D8VhdI4N87h9Xb6K6j4M99TvUbbDSVzDglBQkJtvMxuFjuZoiU7+1yXd9qUZZIBhdEAuUwJrhZS8PdqwIGn9mN/G6e/MWHF0YpVFbHNXHWIc8Ja91txrULfK/rf33EWzTQl5cGd9RBlCcdZiCiMNort41kxoaid4cCYOan3yh51CCS8d0l8nB/SD7cP0A1gnl6Hf2ot554MZcTaNsRmsjLZEv5Awi7idSGZvn4ku45D3ao6l7dA6N24czaekPrMCNdC5NlYoV9jbHPqvVYLaCFa0jjwT8BSmebVUULHgbrwksLghiTPqVWBIo4AeXUpQHmd+LBDCEVU/JPSow6J+qTgsZtY6rV9IthSvZziJnXQXp/7ox0URGSVLBRY8cn9Gvet41EPbiU/XqSNkHG9u7tsIdwt8rQW0hGm0hVMJRCNxhEYFwzpSPLDdIcvs8n5+0MljN7do2nb/JPAV8ZAxePvqjPNVw9mUl+mUzEyIRJ6EH3PBPXDcAJxerfMFpqAbfrvecr2JrQXJVlPZ9zXoGr5mpnRnoXPBH7iyEpCPr7lziWEP8f+shEcfkYHMcmRIiqJpXcOFw+ljlEi</xd:EncapsulatedX509Certificate>
  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  </xd:CertificateValues>
            <xd:RevocationValues>
              <xd:CRLValues>
                <xd:EncapsulatedCRLValue>MIIDLjCCARYCAQEwDQYJKoZIhvcNAQENBQAwgYAxGTAXBgNVBAUTEENQSi0yLTEwMC0wOTgzMTExCzAJBgNVBAYTAkNSMQ8wDQYDVQQKEwZNSUNJVFQxDTALBgNVBAsTBERDRkQxNjA0BgNVBAMTLUNBIFBPTElUSUNBIFNFTExBRE8gREUgVElFTVBPIC0gQ09TVEEgUklDQSB2MhcNMjYxMDAxMTYzNjQ2WhcNMjYxMjAyMDQ1NjQ2WqBhMF8wHwYDVR0jBBgwFoAUB3DVMuPWrEYZI7G0OQex/r93JdkwEgYJKwYBBAGCNxUBBAUCAwEAATAKBgNVHRQEAwIBSjAcBgkrBgEEAYI3FQQEDxcNMjYxMjAxMTY0NjQ2WjANBgkqhkiG9w0BAQ0FAAOCAgEA1l+qKro9rvlbcleoShPMRAJ/eWg45AYWIt9piTfURo4xGgJ74pfMOL5o3lZfi7wziRswls+xR94AlpbQLar5mXfODqPMJV4QYyTnmvvGR3dPT/8Irx1pW8gDzbHb/p8CzDBAXEQWfXefotDfPy/AIAgv4UVbYPTowwvv5KHobRGSnrYULKa2hrFXQ63jaj16tBJ1MWtvUHJUknZCh5jW3Snhllw6i532EH8QpIN2CB8dI6pnsBtW6XNL2BtAhlzQBASiU1LxIepq43gB5UPHVbmwOxzhqXHCA/aNZXuDEq7veZD1+/RecHxdkwbx42wEZjwVGm1f7n8E7YpNPljI8TWn57ZAH5vv77iLvlwKXOObI6ZVRPKhzlUyuhQ44sMzVJ9HjsPTzx5HuYS5wTEhU6I2dAMbDCswNuhKtEukHbnviQplZPga0h6OWKHpbE4bMR3QdIpN2wVhe7yoT0SShojnl379dontjkFDWP9iDeNlKmWcgM6YaFAFNJny/lRs0PLPyzbKL5Pt/VRWpFkX+QuJz3G4729aGe4+rmWve0YxRPU2uVzetzgRm1suHsEbjpSX1h4hepEfgwSEQwE49zTgaffkz3aWqLUj3l4G7avSZ3s1+Plw3/9tiKOsVaLVBeEUGGJWQCPG8TX/wxSF5C/kuce2BwsN2jkrSVkYy+I=</xd:EncapsulatedCRLValue>
                <xd:EncapsulatedCRLValue>MIIDHjCCAQYCAQEwDQYJKoZIhvcNAQENBQAwczEZMBcGA1UEBRMQQ1BKLTItMTAwLTA5ODMxMTENMAsGA1UECxMERENGRDEPMA0GA1UEChMGTUlDSVRUMQswCQYDVQQGEwJDUjEpMCcGA1UEAxMgQ0EgUkFJWiBOQUNJT05BTCAtIENPU1RBIFJJQ0EgdjIXDTI2MTAwMTE3MTE0NloXDTI3MDIwMjA1MzE0NlqgXzBdMB8GA1UdIwQYMBaAFODy/n3ERE5Q5DX9CImPToQZRDNAMBAGCSsGAQQBgjcVAQQDAgEAMAoGA1UdFAQDAgEpMBwGCSsGAQQBgjcVBAQPFw0yNzAyMDExNzIxNDZaMA0GCSqGSIb3DQEBDQUAA4ICAQCkPcGxz7iHGY85/9MavL2VCtcLpzzWW9TAY9zXwEvIs6gFRHeVAqHre1WgOZTCYX1IEy4aZ6bDosFj+p6C7S3KZLewXFJQjer/bO2EviYDEI6QGoXgtIUbCkPC6Me8LDgjl4WoIAr+RaYPVRlopJsubmGlK4oMDC4y2eiwRWQwoxlzDQHupEMIwMGlXmXpRP6krCjygDJI5dmn9xAVF7QmcgpEGC3/mooXqPgEGfTsYLZccr22+5EL33mqOAyZmKil5DkBIQWfGvK01WiHzcfSGw6qqY5yUqglcHB2/DT61DNIG5qhQyzRLP6KI8oN3ajpgWCbuK6HW21xXLnFkjbQJ0tB+ALjrYSrquTzR76dVtO1IF1YafqGQSCBpYVW9TNR1uiadbLyTXaO88UA9gT44i9J9M9vPqghO7UqL9wPZmf6ky8zYSz2igxJXPHXyBW5BzF6ONMu5pTu8+h77Q/BrX+6cD3Tv/vlhdATTlqGumgyyFzRj9+QIqj8hykS/zbjyj1IXLj048u3o6se5w3VfzkIPbLXd7ZhRzYGAmqK0lPtiJcJhkNApzxQjsjmELYvUfQ/9HEYt/H7cV7Q3NpNR360GtSRPWFyVG08ECAWb3qst9M2C5dmC6a8QnyVLllGl/o6Uw9yj4HeevtVM5zKeIqVTws9so8+stvjuF6RQQ==</xd:EncapsulatedCRLValue>
              </xd:CRLValues>
            </xd:RevocationValues>
          </TimeStampValidationData>
          <xd:CompleteCertificateRefs>
            <xd:CertRefs>
              <xd:Cert>
                <xd:CertDigest>
                  <DigestMethod Algorithm="http://www.w3.org/2001/04/xmlenc#sha256"/>
                  <DigestValue>OtPATwbgzMPtjxy6d38e2YWwmt/86c/BixjKH5Ud+e0=</DigestValue>
                </xd:CertDigest>
                <xd:IssuerSerial>
                  <X509IssuerName>CN=CA POLITICA PERSONA FISICA - COSTA RICA v2, OU=DCFD, O=MICITT, C=CR, SERIALNUMBER=CPJ-2-100-098311</X509IssuerName>
                  <X509SerialNumber>1672555889926151746583134727032974558336385031</X509SerialNumber>
                </xd:IssuerSerial>
              </xd:Cert>
              <xd:Cert>
                <xd:CertDigest>
                  <DigestMethod Algorithm="http://www.w3.org/2001/04/xmlenc#sha256"/>
                  <DigestValue>MsKOaEooPfFdp2G4uOeantctgd21V4JKgjo/Bpp+d90=</DigestValue>
                </xd:CertDigest>
                <xd:IssuerSerial>
                  <X509IssuerName>CN=CA RAIZ NACIONAL - COSTA RICA v2, C=CR, O=MICITT, OU=DCFD, SERIALNUMBER=CPJ-2-100-098311</X509IssuerName>
                  <X509SerialNumber>1739458125498116918358806673373806027304075266</X509SerialNumber>
                </xd:IssuerSerial>
              </xd:Cert>
              <xd:Cert>
                <xd:CertDigest>
                  <DigestMethod Algorithm="http://www.w3.org/2001/04/xmlenc#sha256"/>
                  <DigestValue>/Z6nMJSOwlh1/TxKd4gV9X8iYfc5vomN1yD6LgfvfEI=</DigestValue>
                </xd:CertDigest>
                <xd:IssuerSerial>
                  <X509IssuerName>CN=CA RAIZ NACIONAL - COSTA RICA v2, C=CR, O=MICITT, OU=DCFD, SERIALNUMBER=CPJ-2-100-098311</X509IssuerName>
                  <X509SerialNumber>155150036479860318890910376525337462028</X509SerialNumber>
                </xd:IssuerSerial>
              </xd:Cert>
            </xd:CertRefs>
          </xd:CompleteCertificateRefs>
          <xd:CompleteRevocationRefs>
            <xd:CRLRefs>
              <xd:CRLRef>
                <xd:DigestAlgAndValue>
                  <DigestMethod Algorithm="http://www.w3.org/2001/04/xmlenc#sha256"/>
                  <DigestValue>nsp/xv2MUIPoFvwKuu9WhJG0Tvyl8+GI5Nvf4JI02Jg=</DigestValue>
                </xd:DigestAlgAndValue>
                <xd:CRLIdentifier>
                  <xd:Issuer>SERIALNUMBER=CPJ-2-100-098311,C=CR,O=MICITT,OU=DCFD,CN=CA POLITICA PERSONA FISICA - COSTA RICA v2</xd:Issuer>
                  <xd:IssueTime>2026-10-01T16:27:14Z</xd:IssueTime>
                  <xd:Number>77</xd:Number>
                </xd:CRLIdentifier>
              </xd:CRLRef>
              <xd:CRLRef>
                <xd:DigestAlgAndValue>
                  <DigestMethod Algorithm="http://www.w3.org/2001/04/xmlenc#sha256"/>
                  <DigestValue>71YDwy898FGwagL1+ZfM+WIjtZsvVrsoAeGznI6rxic=</DigestValue>
                </xd:DigestAlgAndValue>
                <xd:CRLIdentifier>
                  <xd:Issuer>SERIALNUMBER=CPJ-2-100-098311,OU=DCFD,O=MICITT,C=CR,CN=CA RAIZ NACIONAL - COSTA RICA v2</xd:Issuer>
                  <xd:IssueTime>2026-10-01T17:11:46Z</xd:IssueTime>
                  <xd:Number>41</xd:Number>
                </xd:CRLIdentifier>
              </xd:CRLRef>
            </xd:CRLRefs>
            <xd:OCSPRefs>
              <xd:OCSPRef>
                <xd:OCSPIdentifier>
                  <xd:ResponderID>
                    <xd:ByKey>yYwpO69tqCE3FtXjEr7g71qBMjU=</xd:ByKey>
                  </xd:ResponderID>
                  <xd:ProducedAt>2026-10-22T22:54:53Z</xd:ProducedAt>
                </xd:OCSPIdentifier>
                <xd:DigestAlgAndValue>
                  <DigestMethod Algorithm="http://www.w3.org/2001/04/xmlenc#sha256"/>
                  <DigestValue>yL2hTnsMSv81cJu5n3UtpCJCIur0XBzrd54QkoWRtOM=</DigestValue>
                </xd:DigestAlgAndValue>
              </xd:OCSPRef>
            </xd:OCSPRefs>
          </xd:CompleteRevocationRefs>
          <xd:RevocationValues>
            <xd:CRLValues>
              <xd:EncapsulatedCRLValue>MIIDKDCCARACAQEwDQYJKoZIhvcNAQENBQAwfTEZMBcGA1UEBRMQQ1BKLTItMTAwLTA5ODMxMTELMAkGA1UEBhMCQ1IxDzANBgNVBAoTBk1JQ0lUVDENMAsGA1UECxMERENGRDEzMDEGA1UEAxMqQ0EgUE9MSVRJQ0EgUEVSU09OQSBGSVNJQ0EgLSBDT1NUQSBSSUNBIHYyFw0yNjEwMDExNjI3MTRaFw0yNjEyMDIwNDQ3MTRaoF8wXTAfBgNVHSMEGDAWgBRonWk2y4Rue+qTYRn/WDAd1f9cyzAQBgkrBgEEAYI3FQEEAwIBADAKBgNVHRQEAwIBTTAcBgkrBgEEAYI3FQQEDxcNMjYxMjAxMTYzNzE0WjANBgkqhkiG9w0BAQ0FAAOCAgEAvwZppYGxxZWpjOySj6/mMeF2W2PWUDjHnnAnnZNUBJIrmulKZrQG8TxszZY3tfSSpv4QlgCBWSiPBD6uRmxyQaGldd8cQ/470/FIuoujuvLbDmLdDeHFg48v0O0gdmwXqsWX65y9tmPVJXA95yJ04a8bM2kisWqG3cD10s9IkXhwtHAFzmGREo7OU6Tcegt2RzDEOHzsGIYfYkGvEzZmZM4devS7tZrU+DMpl6RRBblauAcKdTbenBiicxBBOuQEhGdZ0ntWfAsVyCiRq6PgvziLm6/K1kp2a7L0GzjOuJs8lVWjtxMKkYMJC++JM+SWO0DK9eXWb1Rg5YqTW+hV+MpBC1hUHbTM9StRPOUfPTMKKr+hVuxRMSjABkMuvRcWbYBNwxmNTg6OYU/QonYeFw6Gn2Ze6ibIDTJUh6in/2H7jhk7DKc5m9gA0SYd5v3jkpZmhmkb4InKBOwD/3IL3mExPojQE4jN/bEV4+sX83q4+tOO3oiSSGm+ENghSqmfoOqDWQeWXv77zREoyWm27biH4RaC6xPGZRjoYiK/BGWwoNysf2yQ5Ma1V3KRtMyPBVOegF18NlrUYsMFMrx2TNwincLnA/dn3qqLKvzvMvePo/XHM7F0vC6d2UjCLXK6DML3eyIyCg+4PeRrs92Sj5jU9Dxqi0YqpBsVdpLPx8g=</xd:EncapsulatedCRLValue>
              <xd:EncapsulatedCRLValue>MIIDHjCCAQYCAQEwDQYJKoZIhvcNAQENBQAwczEZMBcGA1UEBRMQQ1BKLTItMTAwLTA5ODMxMTENMAsGA1UECxMERENGRDEPMA0GA1UEChMGTUlDSVRUMQswCQYDVQQGEwJDUjEpMCcGA1UEAxMgQ0EgUkFJWiBOQUNJT05BTCAtIENPU1RBIFJJQ0EgdjIXDTI2MTAwMTE3MTE0NloXDTI3MDIwMjA1MzE0NlqgXzBdMB8GA1UdIwQYMBaAFODy/n3ERE5Q5DX9CImPToQZRDNAMBAGCSsGAQQBgjcVAQQDAgEAMAoGA1UdFAQDAgEpMBwGCSsGAQQBgjcVBAQPFw0yNzAyMDExNzIxNDZaMA0GCSqGSIb3DQEBDQUAA4ICAQCkPcGxz7iHGY85/9MavL2VCtcLpzzWW9TAY9zXwEvIs6gFRHeVAqHre1WgOZTCYX1IEy4aZ6bDosFj+p6C7S3KZLewXFJQjer/bO2EviYDEI6QGoXgtIUbCkPC6Me8LDgjl4WoIAr+RaYPVRlopJsubmGlK4oMDC4y2eiwRWQwoxlzDQHupEMIwMGlXmXpRP6krCjygDJI5dmn9xAVF7QmcgpEGC3/mooXqPgEGfTsYLZccr22+5EL33mqOAyZmKil5DkBIQWfGvK01WiHzcfSGw6qqY5yUqglcHB2/DT61DNIG5qhQyzRLP6KI8oN3ajpgWCbuK6HW21xXLnFkjbQJ0tB+ALjrYSrquTzR76dVtO1IF1YafqGQSCBpYVW9TNR1uiadbLyTXaO88UA9gT44i9J9M9vPqghO7UqL9wPZmf6ky8zYSz2igxJXPHXyBW5BzF6ONMu5pTu8+h77Q/BrX+6cD3Tv/vlhdATTlqGumgyyFzRj9+QIqj8hykS/zbjyj1IXLj048u3o6se5w3VfzkIPbLXd7ZhRzYGAmqK0lPtiJcJhkNApzxQjsjmELYvUfQ/9HEYt/H7cV7Q3NpNR360GtSRPWFyVG08ECAWb3qst9M2C5dmC6a8QnyVLllGl/o6Uw9yj4HeevtVM5zKeIqVTws9so8+stvjuF6RQQ==</xd:EncapsulatedCRLValue>
            </xd:CRLValues>
            <xd:OCSPValues>
              <xd:EncapsulatedOCSPValue>MIIHlQoBAKCCB44wggeKBgkrBgEFBQcwAQEEggd7MIIHdzCBxaIWBBTJjCk7r22oITcW1eMSvuDvWoEyNRgPMjAyNjEwMjIyMjU0NTNaMIGZMIGWMEwwCQYFKw4DAhoFAAQUzgxHzN03kqP+e9oD7BphnZQwSGIEFAlI/5tUAjbdMKRvs+Ivif5fd8qZAhMUABvudxi6nMTNTXV0AAIAG+53gAAYDzIwMjYxMDIyMjEyNTEzWqARGA8yMDI2MTAyNDA5NDUxM1qhIDAeMBwGCSsGAQQBgjcVBAQPFw0yNjEwMjMyMTM1MTNaMA0GCSqGSIb3DQEBCwUAA4IBgQCM7+1d1cfIF7BH9cR4dD7sxKdOD6mcUnMOFbe9/dSSeindn7HYmgDzwCEK4NJQfav90VLqKkBYxUQKB9nQcMdy9YqwgAr4B0mfdVZG6vItUff8UcqNOybpy9n0DdstOzy6nx1JgkVKTCKNogwbCcvbZi7G/LZeGwP08k9iY4fg/e4bGwBer5SBmmQ41+tIkN/LuzqxGWMk0w78l+IRyVj6TriJwwVg8Vqt0issdV7ssONbZFxWTDu99SA/F15DKJarjRYvEeLKISGTuQkg2M3aNkX6J7SGnByDpect/yee/SDBAmEH60m9DK956J4uE6kLme/iHw79JOXS3FYmwGRly/vRxVLde7Myo5h/xVoaDrOgiU6aOX2RFLRjzYI7X45/9Y4xPFcoDSbrDVlHP4/cRf/TrTFlt5WOT0nX07jkoMf8J4R/sFzqos6L0zOSi983/mLdoEg31zTa6Bff4sL798f5zgxdORBWx+hIvFt6SZs4sGhJZsH310xmbOqNB/CgggUXMIIFEzCCBQ8wggP3oAMCAQICExQAH2I+NFYSBNhj0kwAAwAfYj4wDQYJKoZIhvcNAQELBQAwgZkxGTAXBgNVBAUTEENQSi00LTAwMC0wMDQwMTcxCzAJBgNVBAYTAkNSMSQwIgYDVQQKExtCQU5DTyBDRU5UUkFMIERFIENPU1RBIFJJQ0ExIjAgBgNVBAsTGURJVklTSU9OIFNJU1RFTUFTIERFIFBBR08xJTAjBgNVBAMTHENBIFNJTlBFIC0gUEVSU09OQSBGSVNJQ0EgdjIwHhcNMjYxMDE2MTU0ODA0WhcNMjYxMDMwMTU0ODA0WjAeMRwwGgYDVQQDExNTSS1BUE9DUy0xMDEuZmRpLmNyMIIBojANBgkqhkiG9w0BAQEFAAOCAY8AMIIBigKCAYEA193JlVSfEXC4yVdDaCbndNMYnfoporzBPfHBb8n/c3dMroaaaZ7tBmNtNdeYwbE/wZoY3mdlL5Ytlrytbzix5qeD30C562lhsph+tns+NKnthsJbT6F1l93ACXl2jRIAkdOcnOrRe+PY7F5xL0rrbjJezlPLbV/m2G50f02EIvd2uinBIkNhFCjgk/q5dIAsqvHwRwkTr1KS7YsXIqm4qDvDTDBKMVPOLpQAWCB+tK4weHxSlF3OlBtjSOM2xThml7ekRArIeQ8HSVCZQoy0dBw2FxmK9UmPl0618+PTmTSvVqiyfjGq2amCbP9L1TgE8fKFo1aGuBmG8D/zv5xYfdQiIoODtOmlFoh8ClfZB505TdHiq8uYnNz+6rN5gcY72zk/tHDplir52EqoxcfOghB2N6a06R3cG7dPSoOZ5dLNWJl14lZisxjHiondGwDuFGTq5WIYhx/vyWCiTH54X1NNDVIsRFsf62IRBlW+U8AHOQ3NiQYIK4xKqzdTcErFAgMBAAGjggFIMIIBRDA9BgkrBgEEAYI3FQcEMDAuBiYrBgEEAYI3FQiFxOpbgtHjNZWRG4L5lxiGpctrgX+D9vx3gbjxMwIBZAIBCTATBgNVHSUEDDAKBggrBgEFBQcDCTAOBgNVHQ8BAf8EBAMCB4AwGwYJKwYBBAGCNxUKBA4wDDAKBggrBgEFBQcDCTAPBgkrBgEFBQcwAQUEAgUAMB8GA1UdIwQYMBaAFAlI/5tUAjbdMKRvs+Ivif5fd8qZMB0GA1UdDgQWBBTJjCk7r22oITcW1eMSvuDvWoEyNTAeBgNVHREEFzAVghNTSS1BUE9DUy0xMDEuZmRpLmNyMFAGCSsGAQQBgjcZAgRDMEGgPwYKKwYBBAGCNxkCAaAxBC9TLTEtNS0yMS0zMjM5NTUwODc4LTc1Mzc5OTczOS0xNzU2NjAxNTAzLTEwNzEzMzANBgkqhkiG9w0BAQsFAAOCAQEAD/zkMOFe/Z8C/jQBQuU57xqsZfuKmbPoFyuwTn/HP3Uwl+VqUBKT/xTLQA57my3esBQnLp1GjmY02cuSzoMd4FBzj4n/tOysZJIuBKaxGzP3F+GmLi0MsIFWXNWYXkDuZ+utYhenYisODFQ3p8sUagYDdzWdaoYlI7+2p0K33YT4mcb3cc0ZM38hRnUbXXfYmdQE7kyo7Ev2vz2ubCUVlJeFVz8kcGDKkeMbFLDZnqNln2IqzA2Ghf7FTz1+WlSUBLVFbwUvVZmAy6RFf57K6BIZSkhWiGt68LfxbVRf+gsahlrEUp0FxzIeJeE3kCPfs1OvoPHrh0TuexMVN/kgag==</xd:EncapsulatedOCSPValue>
            </xd:OCSPValues>
          </xd:RevocationValues>
          <xd:SigAndRefsTimeStamp>
            <CanonicalizationMethod Algorithm="http://www.w3.org/TR/2001/REC-xml-c14n-20010315"/>
            <xd:EncapsulatedTimeStamp>MIIL3wYJKoZIhvcNAQcCoIIL0DCCC8wCAQMxDzANBglghkgBZQMEAgEFADBzBgsqhkiG9w0BCRAB
BKBkBGIwYAIBAQYIYIE8AQEBAQUwMTANBglghkgBZQMEAgEFAAQgXrCNdILqZ/nsV+x9msWCB06i
9vtkQy3pSGxJSek6xvgCBACzzigYDzIwMjYxMDIyMjI1NDUzWjAEgAIB9AEB/6CCCFAwgghMMIIG
NKADAgECAhNpAAAACbi5AU23Q7a3AAEAAAAJMA0GCSqGSIb3DQEBDQUAMIGAMRkwFwYDVQQFExBD
UEotMi0xMDAtMDk4MzExMQswCQYDVQQGEwJDUjEPMA0GA1UEChMGTUlDSVRUMQ0wCwYDVQQLEwRE
Q0ZEMTYwNAYDVQQDEy1DQSBQT0xJVElDQSBTRUxMQURPIERFIFRJRU1QTyAtIENPU1RBIFJJQ0Eg
djIwHhcNMjYwMjA5MDAwODE5WhcNMzQwMjA5MDAxODE5WjB0MRkwFwYDVQQFExBDUEotNC0wMDAt
MDA0MDE3MQswCQYDVQQGEwJDUjEkMCIGA1UEChMbQkFOQ08gQ0VOVFJBTCBERSBDT1NUQSBSSUNB
MQ0wCwYDVQQLEwQwMDAxMRUwEwYDVQQDEwxUU0EgU0lOUEUgdjQwggGiMA0GCSqGSIb3DQEBAQUA
A4IBjwAwggGKAoIBgQDAjWN4ZPQi22vV6y8oFlTUlNLTr00sZ5wlAkymabuyDvG/TJ8as+ALO9DB
pO0RM9KXtdkl/Po5w25TLfLp+Nonq+krQLo0mtHed5457Fgh8f4ljpVomG2N9fZultqFyIyxC3xq
phLIHYuZiijgevHAlw4YLMBnfHvp7o7MRqAmiDejKp8wnj3ufW2hkOxy8AC8CWukjC6Ds1m3PGnP
YbfSSXz1TJggoHWDk+ExB3O7V/QsSF2VnJXdS/W2ZdUogPb/PB10aSsdPJsJjOnKhNLQJy1lBUDh
0PuvJ7Dpz+8XCQ3Sp1IKHgxz/4WJV/k7ZUbvo1d1eE9EFb9Av6F2m1piavX4Py7bX9rlSft+cdgW
bxYWif+x8ZjAz4T/9EDWlYiOMfvOG3ivrAAC6asgdUKIFDsk6SsVjx/j5jTIJ7EE8WiLOa1ZVSn0
k39K2kWMdD4pyP1cJxfvyJt3zjugOrXyj3c08qbuboOU/e+LK37o3DMPbhCtK9FvV28SMubOXcMC
AwEAAaOCA0gwggNEMIG6BgNVHSAEgbIwga8wgawGCGCBPAEBAQEFMIGfMHAGCCsGAQUFBwICMGQe
YgBJAG0AcABsAGUAbQBlAG4AdABhACAAbABhACAAQQB1AHQAbwByAGkAZABhAGQAIABkAGUAIABF
AHMAdABhAG0AcABhAGQAbwAgAGQAZQAgAFQAaQBlAG0AcABvACAAdgA0MCsGCCsGAQUFBwIBFh9o
dHRwOi8vdHNhLnNpbnBlLmZpLmNyL3RzYWh0dHAvMBYGA1UdJQEB/wQMMAoGCCsGAQUFBwMIMA4G
A1UdDwEB/wQEAwIGwDAdBgNVHQ4EFgQU4jNYdaLjiH5fMVxSorIuvtUsCZ4wHwYDVR0jBBgwFoAU
B3DVMuPWrEYZI7G0OQex/r93JdkwgfoGA1UdHwSB8jCB7zCB7KCB6aCB5oZuaHR0cDovL3d3dy5m
aXJtYWRpZ2l0YWwuZ28uY3IvcmVwb3NpdG9yaW8vQ0ElMjBQT0xJVElDQSUyMFNFTExBRE8lMjBE
RSUyMFRJRU1QTyUyMC0lMjBDT1NUQSUyMFJJQ0ElMjB2MigxKS5jcmyGdGh0dHA6Ly93d3cubWlj
aXQuZ28uY3IvZmlybWFkaWdpdGFsL3JlcG9zaXRvcmlvL0NBJTIwUE9MSVRJQ0ElMjBTRUxMQURP
JTIwREUlMjBUSUVNUE8lMjAtJTIwQ09TVEElMjBSSUNBJTIwdjIoMSkuY3JsMIIBEAYIKwYBBQUH
AQEEggECMIH/MHoGCCsGAQUFBzAChm5odHRwOi8vd3d3LmZpcm1hZGlnaXRhbC5nby5jci9yZXBv
c2l0b3Jpby9DQSUyMFBPTElUSUNBJTIwU0VMTEFETyUyMERFJTIwVElFTVBPJTIwLSUyMENPU1RB
JTIwUklDQSUyMHYyKDEpLmNydDCBgAYIKwYBBQUHMAKGdGh0dHA6Ly93d3cubWljaXQuZ28uY3Iv
ZmlybWFkaWdpdGFsL3JlcG9zaXRvcmlvL0NBJTIwUE9MSVRJQ0ElMjBTRUxMQURPJTIwREUlMjBU
SUVNUE8lMjAtJTIwQ09TVEElMjBSSUNBJTIwdjIoMSkuY3J0MAwGA1UdEwEB/wQCMAAwDQYJKoZI
hvcNAQENBQADggIBAC/8lB9QYq1EX/mq5ngvonTL8GaoFPeNYj+Nzt23XQwDDVdAHCaYpusTNz1M
cgM+tMAA9kI8Q5F7We9gk2Dwnu6d0V+PyA78B26Ejg91JcHLdJoN9r6OF7fE78w1ldbI+7JXwIzm
c4l7hCXNHQAwkGAnHcP85rRrErmDagqO6HGBvuEQ4hjweGp1nm/X5NMyGwRygKdar2m8WFHynWAB
apvTCv87KQabu7Wx6x3b9zAQfC2IOtxkN0us9QmhRkloCQDLLR5CHGs0r+/ByCA4IU7hD2+6HitW
q6AfnIyneQsBidUjqRvLzua6RccBgqZl8u0nvX6yuatBtB1suwx0KD7ese+3ScTlwsAwCclcQcFv
bS7CqPKFcmmcULxJbg3mWHVJJcRNn9wrucHYcJxhwbFWXOrw9xTeEfUO7Ypal77FjEoTt0CMBUZf
ejcoZcIQpg56W6/mFS4djbu5sCdmQtISqfO6BNK07Sq6r6VonJ6agKPiahTsFRYy5Pcke2HaoLla
uZsONCc4A60x5mBxHiOaFVbggVPvXZJmtaBnEuGRHHV9YCxjTDu7sbFNO8nMT9f73G9lLp1jhLTe
uWBFko7rjkCmfehof2gexNNVYYgXBppoRm/wkWf1HXz39yZpaq/wSIs6qyYUX2foVg/ivDXkvPyu
dudqYYpmdWnkM1bnMYIC6zCCAucCAQEwgZgwgYAxGTAXBgNVBAUTEENQSi0yLTEwMC0wOTgzMTEx
CzAJBgNVBAYTAkNSMQ8wDQYDVQQKEwZNSUNJVFQxDTALBgNVBAsTBERDRkQxNjA0BgNVBAMTLUNB
IFBPTElUSUNBIFNFTExBRE8gREUgVElFTVBPIC0gQ09TVEEgUklDQSB2MgITaQAAAAm4uQFNt0O2
twABAAAACTANBglghkgBZQMEAgEFAKCBpDAaBgkqhkiG9w0BCQMxDQYLKoZIhvcNAQkQAQQwHAYJ
KoZIhvcNAQkFMQ8XDTI2MTAyMjIyNTQ1M1owLwYJKoZIhvcNAQkEMSIEIF5/eFpFGnp/DN5f3zhk
nVN9dglLxmHQp0OM/0u9j92pMDcGCyqGSIb3DQEJEAIvMSgwJjAkMCIEIFkYXkhUnJdJk4qq0X6Z
uo+JmF5tyr+BTNLv2m8XvIAGMA0GCSqGSIb3DQEBAQUABIIBgL1hmUJwC/mOBAFx/hYxctW11RDx
3CIO+9FtJriO0Wrff0sF9GkHEMrXvoSNQE6e3LyhPbJcxLxMkQzmdXs8O7mSD2+VPrakBBoFJ5hn
JfnJu5lf8K4GlrpSZXslC5UI/jQkyawdNMHv8XQhI7bIoA1x+C8YZc/cVEPhe63ILsV5asyct8Bq
B0Ipf8u/mI/RunPc/CRDttmOl/C0+/NYnnKTGvtccUSLMDVsCzi9RWqQrkfMkreuKy1aOIA7/ySW
GtngKGjdcF+XQfptqUl2sm7u+EYHyu7dORVQDAOhQdfg+UIapiSejefHs6EqqMfhvcVTvduJWU7p
ZRPGWnMZzVmpYcg2hhwePo6uSLstB7N8VbxgtOues5sz5I7zE1/JX75nrF6ajU7Q+dOeUoSYOfaf
RyQmPZCKF6K30XqTrUkg2wHw9aJGHvm+asAXRbjrHx530idE0uu7ZEs5afQ726gx8Zha6Te62NL/
BfdiSRp0cRo0bD3dBQjODJLcd3fSBg==</xd:EncapsulatedTimeStamp>
          </xd:SigAndRefsTimeStamp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>Superintendencia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soliscj</dc:creator>
  <cp:lastModifiedBy>Anayancy Ledezma Benavides</cp:lastModifiedBy>
  <cp:lastPrinted>2024-10-23T00:57:43Z</cp:lastPrinted>
  <dcterms:created xsi:type="dcterms:W3CDTF">2009-06-26T21:46:25Z</dcterms:created>
  <dcterms:modified xsi:type="dcterms:W3CDTF">2026-10-20T00:11:18Z</dcterms:modified>
</cp:coreProperties>
</file>