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varez &amp; Asociados\Dropbox\Clientes\Agencia Seguros Inv.ySeg.Occ.SA\1ESTADOS FINANCIEROS CON FIRMA DIGITAL\DICIEMBRE 2020\"/>
    </mc:Choice>
  </mc:AlternateContent>
  <bookViews>
    <workbookView xWindow="120" yWindow="135" windowWidth="18915" windowHeight="1074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28" i="1" l="1"/>
  <c r="B14" i="1" l="1"/>
  <c r="B31" i="1" l="1"/>
  <c r="B33" i="1" s="1"/>
  <c r="B48" i="1" l="1"/>
  <c r="B40" i="1"/>
  <c r="B50" i="1" s="1"/>
  <c r="D29" i="1"/>
  <c r="F12" i="1"/>
  <c r="B52" i="1" l="1"/>
  <c r="F60" i="1"/>
  <c r="E36" i="1"/>
  <c r="E54" i="1" s="1"/>
  <c r="D36" i="1"/>
  <c r="D54" i="1"/>
  <c r="F16" i="1"/>
  <c r="F18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5" i="1"/>
  <c r="D57" i="1" l="1"/>
  <c r="F36" i="1"/>
  <c r="F54" i="1" s="1"/>
  <c r="D58" i="1" l="1"/>
  <c r="E57" i="1"/>
</calcChain>
</file>

<file path=xl/sharedStrings.xml><?xml version="1.0" encoding="utf-8"?>
<sst xmlns="http://schemas.openxmlformats.org/spreadsheetml/2006/main" count="43" uniqueCount="42">
  <si>
    <t>Estado de Flujo de Efectivo</t>
  </si>
  <si>
    <t>Flujo de Efectivo en las Actividades de Operación:</t>
  </si>
  <si>
    <t>Utilidad o Pérdida del Período</t>
  </si>
  <si>
    <t xml:space="preserve">Ajustes para conciliar la Utilidad (Pérdida) Neta con el Efectivo </t>
  </si>
  <si>
    <t>Neto (usado) Provisto en las Actividades de Operación:</t>
  </si>
  <si>
    <t>Depreciación, Amortización y Deterioro del Valor del Período</t>
  </si>
  <si>
    <t>Cambios en los activos disminución, (aumento):</t>
  </si>
  <si>
    <t>Cuentas por Cobrar</t>
  </si>
  <si>
    <t>Inventarios</t>
  </si>
  <si>
    <t>Comisiones pagadas por adelantado</t>
  </si>
  <si>
    <t>Activo por Impuesto Diferido</t>
  </si>
  <si>
    <t>Cambios en los pasivos (disminución), aumento:</t>
  </si>
  <si>
    <t>Pasivos Financieros Circulantes</t>
  </si>
  <si>
    <t>Cuentas por pagar</t>
  </si>
  <si>
    <t>Cuentas por pagar Socios</t>
  </si>
  <si>
    <t>Pasivo por Impuesto Diferido</t>
  </si>
  <si>
    <t>Total Ajustes</t>
  </si>
  <si>
    <t>Efectivo neto (neto) provisto en las actividades de operación:</t>
  </si>
  <si>
    <t>Flujo de Efectivo en las Actividades de Inversión:</t>
  </si>
  <si>
    <t>Propiedad, Planta y Equipo</t>
  </si>
  <si>
    <t>Terrenos</t>
  </si>
  <si>
    <t>Plusvalía Comprada</t>
  </si>
  <si>
    <t>Activos Financieros no Circulantes</t>
  </si>
  <si>
    <t>Efectivo Neto (usado) Provisto en las actividades de Operación:</t>
  </si>
  <si>
    <t>Flujo de Efectivo en las Actividades de Financiamiento:</t>
  </si>
  <si>
    <t>Hipotecas por pagar</t>
  </si>
  <si>
    <t>Capital Social</t>
  </si>
  <si>
    <t>Capital adicional aportado</t>
  </si>
  <si>
    <t>Utilidad acumulada</t>
  </si>
  <si>
    <t>Reserva Legal</t>
  </si>
  <si>
    <t>(Disminución) Aumento Neto en Efectivo</t>
  </si>
  <si>
    <t>Efectivo al inicio del período</t>
  </si>
  <si>
    <t>Efectivo al final del período</t>
  </si>
  <si>
    <t>AGENCIA DE SEGUROS INVERSIONES Y SEGUROS DE OCCIDENTE, S.A.</t>
  </si>
  <si>
    <t xml:space="preserve">  CONTADOR PRIVADO                                        GERENTE GENERAL</t>
  </si>
  <si>
    <t>Provisiones por pagar</t>
  </si>
  <si>
    <t xml:space="preserve">Sr. Juan José Vargas Mesén                        MBA. Edgar Antonio Salas Zúñiga </t>
  </si>
  <si>
    <t>Equipos de computación</t>
  </si>
  <si>
    <t>inversiones</t>
  </si>
  <si>
    <t>Impuesto sobre ventas por cobrar</t>
  </si>
  <si>
    <t>Impuesto por Pagar ventas</t>
  </si>
  <si>
    <t>Por el Período terminado el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</si>
</sst>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5" fontId="2" fillId="0" borderId="0" xfId="1" applyFont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0" xfId="0" applyFont="1"/>
    <xf numFmtId="165" fontId="2" fillId="0" borderId="0" xfId="1" applyNumberFormat="1" applyFont="1"/>
    <xf numFmtId="165" fontId="4" fillId="0" borderId="0" xfId="1" applyNumberFormat="1" applyFont="1"/>
    <xf numFmtId="165" fontId="5" fillId="0" borderId="0" xfId="1" applyNumberFormat="1" applyFont="1" applyFill="1"/>
    <xf numFmtId="165" fontId="4" fillId="0" borderId="0" xfId="1" applyNumberFormat="1" applyFont="1" applyFill="1"/>
    <xf numFmtId="165" fontId="5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3" fontId="0" fillId="0" borderId="0" xfId="0" applyNumberFormat="1"/>
    <xf numFmtId="0" fontId="2" fillId="0" borderId="0" xfId="0" applyFont="1" applyFill="1"/>
    <xf numFmtId="165" fontId="2" fillId="0" borderId="0" xfId="1" applyNumberFormat="1" applyFont="1" applyFill="1"/>
    <xf numFmtId="0" fontId="3" fillId="0" borderId="0" xfId="0" applyFont="1" applyAlignment="1">
      <alignment horizont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abSelected="1" workbookViewId="0">
      <selection activeCell="A23" sqref="A23"/>
    </sheetView>
  </sheetViews>
  <sheetFormatPr baseColWidth="10" defaultRowHeight="15" x14ac:dyDescent="0.25"/>
  <cols>
    <col min="1" max="1" width="59" customWidth="1"/>
    <col min="2" max="2" width="20.85546875" style="12" customWidth="1"/>
    <col min="4" max="6" width="15.42578125" hidden="1" customWidth="1"/>
    <col min="7" max="7" width="0" hidden="1" customWidth="1"/>
    <col min="8" max="8" width="15.5703125" bestFit="1" customWidth="1"/>
    <col min="9" max="9" width="16.5703125" bestFit="1" customWidth="1"/>
    <col min="10" max="10" width="15" customWidth="1"/>
    <col min="11" max="12" width="13.140625" bestFit="1" customWidth="1"/>
    <col min="13" max="13" width="14.42578125" bestFit="1" customWidth="1"/>
    <col min="14" max="14" width="17.28515625" customWidth="1"/>
  </cols>
  <sheetData>
    <row r="2" spans="1:14" x14ac:dyDescent="0.25">
      <c r="A2" s="18" t="s">
        <v>33</v>
      </c>
      <c r="B2" s="18"/>
    </row>
    <row r="3" spans="1:14" x14ac:dyDescent="0.25">
      <c r="A3" s="18" t="s">
        <v>0</v>
      </c>
      <c r="B3" s="18"/>
    </row>
    <row r="4" spans="1:14" x14ac:dyDescent="0.25">
      <c r="A4" s="18" t="s">
        <v>41</v>
      </c>
      <c r="B4" s="18"/>
    </row>
    <row r="5" spans="1:14" x14ac:dyDescent="0.25">
      <c r="A5" s="1"/>
      <c r="B5" s="7"/>
      <c r="C5" s="1"/>
    </row>
    <row r="6" spans="1:14" x14ac:dyDescent="0.25">
      <c r="A6" s="1" t="s">
        <v>1</v>
      </c>
      <c r="B6" s="7"/>
      <c r="C6" s="1"/>
    </row>
    <row r="7" spans="1:14" x14ac:dyDescent="0.25">
      <c r="A7" s="1" t="s">
        <v>2</v>
      </c>
      <c r="B7" s="7">
        <v>11275307</v>
      </c>
      <c r="C7" s="1"/>
      <c r="N7" s="7"/>
    </row>
    <row r="8" spans="1:14" x14ac:dyDescent="0.25">
      <c r="A8" s="1"/>
      <c r="B8" s="7"/>
      <c r="C8" s="1"/>
      <c r="N8" s="7"/>
    </row>
    <row r="9" spans="1:14" x14ac:dyDescent="0.25">
      <c r="A9" s="1" t="s">
        <v>3</v>
      </c>
      <c r="B9" s="7"/>
      <c r="C9" s="1"/>
      <c r="D9">
        <v>2010</v>
      </c>
      <c r="E9">
        <v>2011</v>
      </c>
      <c r="I9" s="7"/>
      <c r="J9" s="7"/>
      <c r="K9" s="7"/>
      <c r="N9" s="7"/>
    </row>
    <row r="10" spans="1:14" x14ac:dyDescent="0.25">
      <c r="A10" s="1" t="s">
        <v>4</v>
      </c>
      <c r="B10" s="7"/>
      <c r="C10" s="1"/>
      <c r="I10" s="7"/>
      <c r="J10" s="7"/>
      <c r="K10" s="7"/>
      <c r="N10" s="7"/>
    </row>
    <row r="11" spans="1:14" x14ac:dyDescent="0.25">
      <c r="A11" s="1"/>
      <c r="B11" s="7"/>
      <c r="C11" s="1"/>
      <c r="I11" s="7"/>
      <c r="J11" s="7"/>
      <c r="K11" s="7"/>
      <c r="N11" s="7"/>
    </row>
    <row r="12" spans="1:14" x14ac:dyDescent="0.25">
      <c r="A12" s="1" t="s">
        <v>5</v>
      </c>
      <c r="B12" s="7">
        <v>1845377</v>
      </c>
      <c r="C12" s="1"/>
      <c r="D12" s="2">
        <v>7842981</v>
      </c>
      <c r="E12" s="2">
        <v>9322190</v>
      </c>
      <c r="F12" s="2">
        <f>+D12-E12</f>
        <v>-1479209</v>
      </c>
      <c r="I12" s="7"/>
      <c r="J12" s="7"/>
      <c r="K12" s="7"/>
      <c r="N12" s="7"/>
    </row>
    <row r="13" spans="1:14" x14ac:dyDescent="0.25">
      <c r="A13" s="1"/>
      <c r="B13" s="7"/>
      <c r="C13" s="1"/>
      <c r="I13" s="7"/>
      <c r="J13" s="7"/>
      <c r="K13" s="7"/>
      <c r="N13" s="7"/>
    </row>
    <row r="14" spans="1:14" x14ac:dyDescent="0.25">
      <c r="A14" s="1" t="s">
        <v>6</v>
      </c>
      <c r="B14" s="7">
        <f>-15188115+14225349-176107</f>
        <v>-1138873</v>
      </c>
      <c r="C14" s="1"/>
      <c r="I14" s="7"/>
      <c r="J14" s="7"/>
      <c r="K14" s="7"/>
      <c r="N14" s="7"/>
    </row>
    <row r="15" spans="1:14" x14ac:dyDescent="0.25">
      <c r="A15" s="1" t="s">
        <v>7</v>
      </c>
      <c r="B15" s="7">
        <v>-6000000</v>
      </c>
      <c r="C15" s="1"/>
      <c r="D15" s="2">
        <v>17238030</v>
      </c>
      <c r="E15" s="2">
        <v>0</v>
      </c>
      <c r="F15" s="2">
        <f>+D15-E15</f>
        <v>17238030</v>
      </c>
      <c r="I15" s="7"/>
      <c r="K15" s="19"/>
      <c r="N15" s="7"/>
    </row>
    <row r="16" spans="1:14" hidden="1" x14ac:dyDescent="0.25">
      <c r="A16" s="1" t="s">
        <v>8</v>
      </c>
      <c r="B16" s="7">
        <v>0</v>
      </c>
      <c r="C16" s="1"/>
      <c r="D16" s="2"/>
      <c r="E16" s="2"/>
      <c r="F16" s="2">
        <f t="shared" ref="F16:F53" si="0">+D16-E16</f>
        <v>0</v>
      </c>
      <c r="N16" s="7"/>
    </row>
    <row r="17" spans="1:14" hidden="1" x14ac:dyDescent="0.25">
      <c r="A17" s="1" t="s">
        <v>38</v>
      </c>
      <c r="B17" s="7">
        <v>0</v>
      </c>
      <c r="C17" s="1"/>
      <c r="D17" s="2"/>
      <c r="E17" s="2"/>
      <c r="F17" s="2"/>
      <c r="N17" s="7"/>
    </row>
    <row r="18" spans="1:14" hidden="1" x14ac:dyDescent="0.25">
      <c r="A18" s="1" t="s">
        <v>9</v>
      </c>
      <c r="B18" s="7">
        <v>0</v>
      </c>
      <c r="C18" s="1"/>
      <c r="D18" s="2"/>
      <c r="E18" s="2"/>
      <c r="F18" s="2">
        <f t="shared" si="0"/>
        <v>0</v>
      </c>
      <c r="N18" s="7"/>
    </row>
    <row r="19" spans="1:14" hidden="1" x14ac:dyDescent="0.25">
      <c r="A19" s="1" t="s">
        <v>39</v>
      </c>
      <c r="B19" s="7">
        <v>0</v>
      </c>
      <c r="C19" s="1"/>
      <c r="D19" s="2"/>
      <c r="E19" s="2"/>
      <c r="F19" s="2"/>
      <c r="N19" s="7"/>
    </row>
    <row r="20" spans="1:14" hidden="1" x14ac:dyDescent="0.25">
      <c r="A20" s="16" t="s">
        <v>37</v>
      </c>
      <c r="B20" s="7">
        <v>0</v>
      </c>
      <c r="C20" s="1"/>
      <c r="D20" s="2"/>
      <c r="E20" s="2"/>
      <c r="F20" s="2"/>
      <c r="N20" s="7"/>
    </row>
    <row r="21" spans="1:14" hidden="1" x14ac:dyDescent="0.25">
      <c r="A21" s="16" t="s">
        <v>35</v>
      </c>
      <c r="B21" s="7">
        <v>0</v>
      </c>
      <c r="C21" s="1"/>
      <c r="D21" s="2">
        <v>196781</v>
      </c>
      <c r="E21" s="2">
        <v>0</v>
      </c>
      <c r="F21" s="2">
        <f t="shared" si="0"/>
        <v>196781</v>
      </c>
      <c r="N21" s="7"/>
    </row>
    <row r="22" spans="1:14" x14ac:dyDescent="0.25">
      <c r="A22" s="16" t="s">
        <v>10</v>
      </c>
      <c r="B22" s="17">
        <v>824315</v>
      </c>
      <c r="C22" s="1"/>
      <c r="D22" s="2"/>
      <c r="E22" s="2"/>
      <c r="F22" s="2">
        <f t="shared" si="0"/>
        <v>0</v>
      </c>
      <c r="H22" s="17"/>
      <c r="I22" s="7"/>
      <c r="J22" s="17"/>
      <c r="K22" s="15"/>
      <c r="L22" s="15"/>
      <c r="M22" s="15"/>
      <c r="N22" s="17"/>
    </row>
    <row r="23" spans="1:14" x14ac:dyDescent="0.25">
      <c r="A23" s="16"/>
      <c r="B23" s="7"/>
      <c r="C23" s="1"/>
      <c r="D23" s="2"/>
      <c r="E23" s="2"/>
      <c r="F23" s="2"/>
      <c r="J23" s="15"/>
      <c r="N23" s="7"/>
    </row>
    <row r="24" spans="1:14" x14ac:dyDescent="0.25">
      <c r="A24" s="16" t="s">
        <v>11</v>
      </c>
      <c r="B24" s="7">
        <v>0</v>
      </c>
      <c r="C24" s="1"/>
      <c r="D24" s="2"/>
      <c r="E24" s="2"/>
      <c r="F24" s="2">
        <f t="shared" si="0"/>
        <v>0</v>
      </c>
      <c r="M24" s="15"/>
      <c r="N24" s="7"/>
    </row>
    <row r="25" spans="1:14" hidden="1" x14ac:dyDescent="0.25">
      <c r="A25" s="16" t="s">
        <v>12</v>
      </c>
      <c r="B25" s="7"/>
      <c r="C25" s="1"/>
      <c r="D25" s="2"/>
      <c r="E25" s="2"/>
      <c r="F25" s="2">
        <f t="shared" si="0"/>
        <v>0</v>
      </c>
      <c r="I25" s="7"/>
      <c r="K25" s="15"/>
      <c r="N25" s="7"/>
    </row>
    <row r="26" spans="1:14" hidden="1" x14ac:dyDescent="0.25">
      <c r="A26" s="16" t="s">
        <v>13</v>
      </c>
      <c r="B26" s="7">
        <v>0</v>
      </c>
      <c r="C26" s="1"/>
      <c r="D26" s="2">
        <v>5221628</v>
      </c>
      <c r="E26" s="2">
        <v>9877805</v>
      </c>
      <c r="F26" s="2">
        <f t="shared" si="0"/>
        <v>-4656177</v>
      </c>
      <c r="I26" s="7"/>
      <c r="J26" s="7"/>
      <c r="L26" s="14"/>
      <c r="N26" s="7"/>
    </row>
    <row r="27" spans="1:14" hidden="1" x14ac:dyDescent="0.25">
      <c r="A27" s="16" t="s">
        <v>14</v>
      </c>
      <c r="B27" s="7">
        <v>0</v>
      </c>
      <c r="C27" s="1"/>
      <c r="D27" s="2"/>
      <c r="E27" s="2"/>
      <c r="F27" s="2">
        <f t="shared" si="0"/>
        <v>0</v>
      </c>
      <c r="I27" s="7"/>
      <c r="J27" s="15"/>
      <c r="N27" s="7"/>
    </row>
    <row r="28" spans="1:14" x14ac:dyDescent="0.25">
      <c r="A28" s="16" t="s">
        <v>40</v>
      </c>
      <c r="B28" s="7">
        <f>-1495046-1</f>
        <v>-1495047</v>
      </c>
      <c r="C28" s="1"/>
      <c r="D28" s="2"/>
      <c r="E28" s="2"/>
      <c r="F28" s="2">
        <f t="shared" si="0"/>
        <v>0</v>
      </c>
      <c r="I28" s="7"/>
      <c r="J28" s="7"/>
      <c r="L28" s="19"/>
      <c r="N28" s="7"/>
    </row>
    <row r="29" spans="1:14" x14ac:dyDescent="0.25">
      <c r="A29" s="16" t="s">
        <v>15</v>
      </c>
      <c r="B29" s="17">
        <v>-154774</v>
      </c>
      <c r="C29" s="1"/>
      <c r="D29" s="2">
        <f>4569050-1044001</f>
        <v>3525049</v>
      </c>
      <c r="E29" s="2">
        <v>1274902</v>
      </c>
      <c r="F29" s="2">
        <f t="shared" si="0"/>
        <v>2250147</v>
      </c>
      <c r="I29" s="7"/>
      <c r="J29" s="17"/>
      <c r="K29" s="15"/>
      <c r="L29" s="15"/>
      <c r="M29" s="7"/>
      <c r="N29" s="17"/>
    </row>
    <row r="30" spans="1:14" x14ac:dyDescent="0.25">
      <c r="A30" s="3"/>
      <c r="B30" s="8"/>
      <c r="C30" s="3"/>
      <c r="D30" s="2"/>
      <c r="E30" s="2"/>
      <c r="F30" s="2">
        <f t="shared" si="0"/>
        <v>0</v>
      </c>
      <c r="I30" s="7"/>
      <c r="J30" s="7"/>
      <c r="N30" s="8"/>
    </row>
    <row r="31" spans="1:14" x14ac:dyDescent="0.25">
      <c r="A31" s="4" t="s">
        <v>16</v>
      </c>
      <c r="B31" s="9">
        <f>SUM(B12:B29)</f>
        <v>-6119002</v>
      </c>
      <c r="C31" s="3"/>
      <c r="D31" s="2"/>
      <c r="E31" s="2"/>
      <c r="F31" s="2">
        <f t="shared" si="0"/>
        <v>0</v>
      </c>
      <c r="I31" s="7"/>
      <c r="M31" s="13"/>
      <c r="N31" s="9"/>
    </row>
    <row r="32" spans="1:14" x14ac:dyDescent="0.25">
      <c r="A32" s="5"/>
      <c r="B32" s="10"/>
      <c r="C32" s="3"/>
      <c r="D32" s="2"/>
      <c r="E32" s="2"/>
      <c r="F32" s="2">
        <f t="shared" si="0"/>
        <v>0</v>
      </c>
      <c r="N32" s="10"/>
    </row>
    <row r="33" spans="1:14" x14ac:dyDescent="0.25">
      <c r="A33" s="4" t="s">
        <v>17</v>
      </c>
      <c r="B33" s="9">
        <f>+B7+B31</f>
        <v>5156305</v>
      </c>
      <c r="C33" s="3"/>
      <c r="D33" s="2"/>
      <c r="E33" s="2"/>
      <c r="F33" s="2">
        <f t="shared" si="0"/>
        <v>0</v>
      </c>
      <c r="N33" s="9"/>
    </row>
    <row r="34" spans="1:14" x14ac:dyDescent="0.25">
      <c r="A34" s="3"/>
      <c r="B34" s="8"/>
      <c r="C34" s="3"/>
      <c r="D34" s="2"/>
      <c r="E34" s="2"/>
      <c r="F34" s="2">
        <f t="shared" si="0"/>
        <v>0</v>
      </c>
      <c r="N34" s="8"/>
    </row>
    <row r="35" spans="1:14" hidden="1" x14ac:dyDescent="0.25">
      <c r="A35" s="3" t="s">
        <v>18</v>
      </c>
      <c r="B35" s="8"/>
      <c r="C35" s="3"/>
      <c r="D35" s="2"/>
      <c r="E35" s="2"/>
      <c r="F35" s="2">
        <f t="shared" si="0"/>
        <v>0</v>
      </c>
      <c r="N35" s="8"/>
    </row>
    <row r="36" spans="1:14" hidden="1" x14ac:dyDescent="0.25">
      <c r="A36" s="3" t="s">
        <v>19</v>
      </c>
      <c r="B36" s="8">
        <v>0</v>
      </c>
      <c r="C36" s="3"/>
      <c r="D36" s="2">
        <f>12598118+1096985</f>
        <v>13695103</v>
      </c>
      <c r="E36" s="2">
        <f>12598118+1320385</f>
        <v>13918503</v>
      </c>
      <c r="F36" s="2">
        <f t="shared" si="0"/>
        <v>-223400</v>
      </c>
      <c r="N36" s="8"/>
    </row>
    <row r="37" spans="1:14" hidden="1" x14ac:dyDescent="0.25">
      <c r="A37" s="3" t="s">
        <v>20</v>
      </c>
      <c r="B37" s="8">
        <v>0</v>
      </c>
      <c r="C37" s="3"/>
      <c r="D37" s="2">
        <v>0</v>
      </c>
      <c r="E37" s="2">
        <v>25000000</v>
      </c>
      <c r="F37" s="2">
        <f t="shared" si="0"/>
        <v>-25000000</v>
      </c>
    </row>
    <row r="38" spans="1:14" hidden="1" x14ac:dyDescent="0.25">
      <c r="A38" s="3" t="s">
        <v>21</v>
      </c>
      <c r="B38" s="8"/>
      <c r="C38" s="3"/>
      <c r="D38" s="2"/>
      <c r="E38" s="2"/>
      <c r="F38" s="2">
        <f t="shared" si="0"/>
        <v>0</v>
      </c>
    </row>
    <row r="39" spans="1:14" hidden="1" x14ac:dyDescent="0.25">
      <c r="A39" s="3" t="s">
        <v>22</v>
      </c>
      <c r="B39" s="8"/>
      <c r="C39" s="3"/>
      <c r="D39" s="2"/>
      <c r="E39" s="2"/>
      <c r="F39" s="2">
        <f t="shared" si="0"/>
        <v>0</v>
      </c>
    </row>
    <row r="40" spans="1:14" hidden="1" x14ac:dyDescent="0.25">
      <c r="A40" s="6" t="s">
        <v>23</v>
      </c>
      <c r="B40" s="11">
        <f>SUM(B36:B39)</f>
        <v>0</v>
      </c>
      <c r="C40" s="3"/>
      <c r="D40" s="2"/>
      <c r="E40" s="2"/>
      <c r="F40" s="2">
        <f t="shared" si="0"/>
        <v>0</v>
      </c>
    </row>
    <row r="41" spans="1:14" hidden="1" x14ac:dyDescent="0.25">
      <c r="A41" s="3"/>
      <c r="B41" s="8"/>
      <c r="C41" s="3"/>
      <c r="D41" s="2"/>
      <c r="E41" s="2"/>
      <c r="F41" s="2">
        <f t="shared" si="0"/>
        <v>0</v>
      </c>
    </row>
    <row r="42" spans="1:14" hidden="1" x14ac:dyDescent="0.25">
      <c r="A42" s="3" t="s">
        <v>24</v>
      </c>
      <c r="B42" s="8"/>
      <c r="C42" s="3"/>
      <c r="D42" s="2"/>
      <c r="E42" s="2"/>
      <c r="F42" s="2">
        <f t="shared" si="0"/>
        <v>0</v>
      </c>
    </row>
    <row r="43" spans="1:14" hidden="1" x14ac:dyDescent="0.25">
      <c r="A43" s="3" t="s">
        <v>25</v>
      </c>
      <c r="B43" s="8">
        <v>0</v>
      </c>
      <c r="C43" s="3"/>
      <c r="D43" s="2"/>
      <c r="E43" s="2"/>
      <c r="F43" s="2">
        <f t="shared" si="0"/>
        <v>0</v>
      </c>
    </row>
    <row r="44" spans="1:14" hidden="1" x14ac:dyDescent="0.25">
      <c r="A44" s="3" t="s">
        <v>26</v>
      </c>
      <c r="B44" s="8">
        <v>0</v>
      </c>
      <c r="C44" s="3"/>
      <c r="D44" s="2"/>
      <c r="E44" s="2"/>
      <c r="F44" s="2">
        <f t="shared" si="0"/>
        <v>0</v>
      </c>
    </row>
    <row r="45" spans="1:14" hidden="1" x14ac:dyDescent="0.25">
      <c r="A45" s="3" t="s">
        <v>27</v>
      </c>
      <c r="B45" s="8">
        <v>0</v>
      </c>
      <c r="C45" s="3"/>
      <c r="D45" s="2"/>
      <c r="E45" s="2"/>
      <c r="F45" s="2">
        <f t="shared" si="0"/>
        <v>0</v>
      </c>
    </row>
    <row r="46" spans="1:14" hidden="1" x14ac:dyDescent="0.25">
      <c r="A46" s="3" t="s">
        <v>28</v>
      </c>
      <c r="B46" s="8">
        <v>0</v>
      </c>
      <c r="C46" s="3"/>
      <c r="D46" s="2"/>
      <c r="E46" s="2"/>
      <c r="F46" s="2">
        <f t="shared" si="0"/>
        <v>0</v>
      </c>
    </row>
    <row r="47" spans="1:14" hidden="1" x14ac:dyDescent="0.25">
      <c r="A47" s="3" t="s">
        <v>29</v>
      </c>
      <c r="B47" s="8">
        <v>0</v>
      </c>
      <c r="C47" s="3"/>
      <c r="D47" s="2">
        <v>121800</v>
      </c>
      <c r="E47" s="2">
        <v>307651</v>
      </c>
      <c r="F47" s="2">
        <f t="shared" si="0"/>
        <v>-185851</v>
      </c>
    </row>
    <row r="48" spans="1:14" x14ac:dyDescent="0.25">
      <c r="A48" s="6" t="s">
        <v>23</v>
      </c>
      <c r="B48" s="11">
        <f>SUM(B43:B47)</f>
        <v>0</v>
      </c>
      <c r="C48" s="3"/>
      <c r="D48" s="2"/>
      <c r="E48" s="2"/>
      <c r="F48" s="2">
        <f t="shared" si="0"/>
        <v>0</v>
      </c>
    </row>
    <row r="49" spans="1:10" x14ac:dyDescent="0.25">
      <c r="A49" s="3"/>
      <c r="B49" s="8"/>
      <c r="C49" s="3"/>
      <c r="D49" s="2"/>
      <c r="E49" s="2"/>
      <c r="F49" s="2">
        <f t="shared" si="0"/>
        <v>0</v>
      </c>
    </row>
    <row r="50" spans="1:10" x14ac:dyDescent="0.25">
      <c r="A50" s="6" t="s">
        <v>30</v>
      </c>
      <c r="B50" s="11">
        <f>+B33+B40+B48</f>
        <v>5156305</v>
      </c>
      <c r="C50" s="3"/>
      <c r="D50" s="2"/>
      <c r="E50" s="2"/>
      <c r="F50" s="2">
        <f t="shared" si="0"/>
        <v>0</v>
      </c>
    </row>
    <row r="51" spans="1:10" x14ac:dyDescent="0.25">
      <c r="A51" s="6" t="s">
        <v>31</v>
      </c>
      <c r="B51" s="11">
        <v>30363005</v>
      </c>
      <c r="C51" s="3"/>
      <c r="D51" s="2"/>
      <c r="E51" s="2"/>
      <c r="F51" s="2">
        <f t="shared" si="0"/>
        <v>0</v>
      </c>
      <c r="J51" s="13"/>
    </row>
    <row r="52" spans="1:10" x14ac:dyDescent="0.25">
      <c r="A52" s="6" t="s">
        <v>32</v>
      </c>
      <c r="B52" s="11">
        <f>SUM(B50:B51)</f>
        <v>35519310</v>
      </c>
      <c r="C52" s="3"/>
      <c r="D52" s="2"/>
      <c r="E52" s="2"/>
      <c r="F52" s="2">
        <f t="shared" si="0"/>
        <v>0</v>
      </c>
      <c r="H52" s="13"/>
      <c r="I52" s="13"/>
      <c r="J52" s="14"/>
    </row>
    <row r="53" spans="1:10" x14ac:dyDescent="0.25">
      <c r="A53" s="3"/>
      <c r="B53" s="8"/>
      <c r="C53" s="3"/>
      <c r="D53" s="2"/>
      <c r="E53" s="2"/>
      <c r="F53" s="2">
        <f t="shared" si="0"/>
        <v>0</v>
      </c>
      <c r="H53" s="13"/>
      <c r="I53" s="14"/>
    </row>
    <row r="54" spans="1:10" x14ac:dyDescent="0.25">
      <c r="A54" s="3"/>
      <c r="B54" s="8"/>
      <c r="C54" s="3"/>
      <c r="D54" s="2">
        <f>SUM(D5:D53)</f>
        <v>47843382</v>
      </c>
      <c r="E54" s="2">
        <f t="shared" ref="E54:F54" si="1">SUM(E5:E53)</f>
        <v>59703062</v>
      </c>
      <c r="F54" s="2">
        <f t="shared" si="1"/>
        <v>-11859679</v>
      </c>
    </row>
    <row r="55" spans="1:10" x14ac:dyDescent="0.25">
      <c r="A55" s="1"/>
      <c r="B55" s="7"/>
      <c r="C55" s="1"/>
      <c r="D55" s="2"/>
      <c r="E55" s="2"/>
      <c r="F55" s="2"/>
    </row>
    <row r="56" spans="1:10" x14ac:dyDescent="0.25">
      <c r="A56" s="1"/>
      <c r="B56" s="7"/>
      <c r="C56" s="1"/>
      <c r="D56" s="2">
        <v>6143479</v>
      </c>
      <c r="E56" s="2"/>
      <c r="F56" s="2"/>
    </row>
    <row r="57" spans="1:10" x14ac:dyDescent="0.25">
      <c r="A57" s="1"/>
      <c r="B57" s="7"/>
      <c r="C57" s="1"/>
      <c r="D57" s="2">
        <f>+B52-D56</f>
        <v>29375831</v>
      </c>
      <c r="E57" s="2">
        <f>+D57*2</f>
        <v>58751662</v>
      </c>
      <c r="F57" s="2"/>
    </row>
    <row r="58" spans="1:10" x14ac:dyDescent="0.25">
      <c r="A58" s="1"/>
      <c r="B58" s="7"/>
      <c r="C58" s="1"/>
      <c r="D58" s="2">
        <f>+D57/2</f>
        <v>14687915.5</v>
      </c>
      <c r="E58" s="2"/>
      <c r="F58" s="2"/>
    </row>
    <row r="59" spans="1:10" x14ac:dyDescent="0.25">
      <c r="A59" s="1" t="s">
        <v>36</v>
      </c>
      <c r="B59" s="7"/>
      <c r="C59" s="1"/>
      <c r="D59" s="2"/>
      <c r="E59" s="2"/>
      <c r="F59" s="2"/>
    </row>
    <row r="60" spans="1:10" x14ac:dyDescent="0.25">
      <c r="A60" s="1" t="s">
        <v>34</v>
      </c>
      <c r="B60" s="7"/>
      <c r="C60" s="1"/>
      <c r="D60">
        <v>7842981</v>
      </c>
      <c r="E60">
        <v>9322190</v>
      </c>
      <c r="F60">
        <f>+D60-E60</f>
        <v>-1479209</v>
      </c>
    </row>
    <row r="61" spans="1:10" x14ac:dyDescent="0.25">
      <c r="A61" s="1"/>
      <c r="B61" s="7"/>
      <c r="C61" s="1"/>
    </row>
    <row r="62" spans="1:10" x14ac:dyDescent="0.25">
      <c r="A62" s="1"/>
      <c r="B62" s="7"/>
      <c r="C62" s="1"/>
    </row>
    <row r="63" spans="1:10" x14ac:dyDescent="0.25">
      <c r="A63" s="1"/>
      <c r="B63" s="7"/>
      <c r="C63" s="1"/>
    </row>
  </sheetData>
  <mergeCells count="3">
    <mergeCell ref="A2:B2"/>
    <mergeCell ref="A3:B3"/>
    <mergeCell ref="A4:B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1/04/xmlenc#sha256"/>
      <DigestValue>ID9p7T8WgyaU2EOFSjk8xk69h+N9ZfIENZRJq67wk14=</DigestValue>
    </Reference>
    <Reference URI="#idOfficeObject" Type="http://www.w3.org/2000/09/xmldsig#Object">
      <DigestMethod Algorithm="http://www.w3.org/2001/04/xmlenc#sha256"/>
      <DigestValue>g/q16GZH81Bvy+ppjrjUt6S0uyaDuR4O9PdQKUiFblQ=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1/04/xmlenc#sha256"/>
      <DigestValue>8C+Xv8DsA35bs0iOHT9SS5veZR71WFeaJ00gGuW55Nc=</DigestValue>
    </Reference>
  </SignedInfo>
  <SignatureValue>qQKosmSniLo7NnazkqT8fuBKpkAi8Dt/eq4o/5YSbSOotjwIKT3e9HtWViLsZOMFzPxTqbEUdE7N
zG8xSgZkcmFncer3NukIaNtBtPhPuDlm9Go1mZ36pZDaptr5nVdGHKSY+LfkW3Oq9mFnP3AxHMZ5
m31vK/S6VYe/ZkAUHXrvtMLEXFGh/CLZlrivqCucW17ggd2q5liW7slHF7AFLDY+dxnisoCqEJHR
M09HTS0rJk+oeRPHf8rLx1zijaJ/wZLcfa6qRGHwYAusauEDNvkFO8+BdQsfCZssPhXP+PB9N83G
yEO9nMPxVUSiibrf+txBSlXTuOB6kk9tLZYiNQ==</SignatureValue>
  <KeyInfo>
    <X509Data>
      <X509Certificate>MIIGDzCCBPegAwIBAgITFAABx0TB/Y2Iah4cuAAAAAHHRDANBgkqhkiG9w0BAQsFADCBmTEZMBcG
A1UEBRMQQ1BKLTQtMDAwLTAwNDAxNzELMAkGA1UEBhMCQ1IxJDAiBgNVBAoTG0JBTkNPIENFTlRS
QUwgREUgQ09TVEEgUklDQTEiMCAGA1UECxMZRElWSVNJT04gU0lTVEVNQVMgREUgUEFHTzElMCMG
A1UEAxMcQ0EgU0lOUEUgLSBQRVJTT05BIEZJU0lDQSB2MjAeFw0xNzA2MTUyMTAyMzdaFw0yMTA2
MTQyMTAyMzdaMIGxMRkwFwYDVQQFExBDUEYtMDEtMDcyOS0wMDE4MRUwEwYDVQQEEwxWQVJHQVMg
TUVTRU4xEjAQBgNVBCoTCUpVQU4gSk9TRTELMAkGA1UEBhMCQ1IxFzAVBgNVBAoTDlBFUlNPTkEg
RklTSUNBMRIwEAYDVQQLEwlDSVVEQURBTk8xLzAtBgNVBAMTJkpVQU4gSk9TRSBWQVJHQVMgTUVT
RU4gKEFVVEVOVElDQUNJT04pMIIBIjANBgkqhkiG9w0BAQEFAAOCAQ8AMIIBCgKCAQEAsTu15d/T
GwFJG+KD6vo3AYCX103mdQz8S0TD7HGfq15hcupFV08mHJbI9zo7vgpe5yPztnaN/jrKRsw2TV7x
rIncqbJSscwArwZWMGAXthBwgUQLGRqyAkTFF2eHJm8rSRQO5XXAQiySORB2o5uY75u4hHw+CXWd
2LUZ+G9k5u4TnzJMoJIoYFSXcaMkgQWbFmTnac6Ax1GY0G2G+ueCu+KOc1yHaCvCWqUp8g5jXLna
ZbPXMZlXn5ZpIGK3DDvCGCgJ4u4PV+o0vJrb59hUfnCmAVTB2tt1OzJavn81I3hCLvnRnbU+U1g0
eDtsvAtfDFISfnJqA+/VHnHQbwvONwIDAQABo4ICNDCCAjAwHQYDVR0OBBYEFKxe1UT2kz/HQrRx
+X3pxxA93Py3MB8GA1UdIwQYMBaAFLR0i6ue23bwf6Uo45StMcxy8LMpMF4GA1UdHwRXMFUwU6BR
oE+GTWh0dHA6Ly9mZGkuc2lucGUuZmkuY3IvcmVwb3NpdG9yaW8vQ0ElMjBTSU5QRSUyMC0lMjBQ
RVJTT05BJTIwRklTSUNBJTIwdjIuY3JsMIGVBggrBgEFBQcBAQSBiDCBhTBZBggrBgEFBQcwAoZN
aHR0cDovL2ZkaS5zaW5wZS5maS5jci9yZXBvc2l0b3Jpby9DQSUyMFNJTlBFJTIwLSUyMFBFUlNP
TkElMjBGSVNJQ0ElMjB2Mi5jcnQwKAYIKwYBBQUHMAGGHGh0dHA6Ly9vY3NwLnNpbnBlLmZpLmNy
L29jc3AwDgYDVR0PAQH/BAQDAgWgMD0GCSsGAQQBgjcVBwQwMC4GJisGAQQBgjcVCIXE6luC0eM1
lZEbgvmXGIaly2uBf4TRvk+F6s8cAgFkAgEGMB8GA1UdJQQYMBYGCCsGAQUFBwMCBgorBgEEAYI3
FAICMCkGCSsGAQQBgjcVCgQcMBowCgYIKwYBBQUHAwIwDAYKKwYBBAGCNxQCAjBEBgkqhkiG9w0B
CQ8ENzA1MA4GCCqGSIb3DQMCAgIAgDAOBggqhkiG9w0DBAICAIAwBwYFKw4DAgcwCgYIKoZIhvcN
AwcwFQYDVR0gBA4wDDAKBghggTwBAQEBAzANBgkqhkiG9w0BAQsFAAOCAQEA3nhzjorXHktPVGAm
zx4mbhFGIqLTVngx/Iun/5Tb3oBKyVLeDgwBh6rMZd2F4G6DlE6FrlTon4tz6UuPyv98AdzM30nx
JtE8n2oAaLA6nvsZQXK/0au/KaJIC4XfYkoqJrqdG8B4jaGtzopNmjCeoxOJzhXO65flmOn3B5Z2
OwFVBZIxLrkPW/3YSZO2b0zu8rin+rtev9uqn2RS7cpe+AGjKdGxnLrBZm7LyG2jLrxeFedJeb7J
3HJ32mjedtMuapmg2AkCmFWc6FUEn70hJbKk5kQ0iZNbF41VSwn8zq9/gzz2cO3EF53tWH6M8YGa
yuEMY4SQ4Zr/KX9ne6kfNg==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1/04/xmlenc#sha256"/>
        <DigestValue>8s5/M/QZRjvFNJvtuWCtQxB9IqHbjdFc5wiTMu/itFU=</DigestValue>
      </Reference>
      <Reference URI="/xl/sharedStrings.xml?ContentType=application/vnd.openxmlformats-officedocument.spreadsheetml.sharedStrings+xml">
        <DigestMethod Algorithm="http://www.w3.org/2001/04/xmlenc#sha256"/>
        <DigestValue>5oQaIoIM/B3sQX2JJKYDMudXGNJPF1l60Mp4xGFGIUI=</DigestValue>
      </Reference>
      <Reference URI="/xl/styles.xml?ContentType=application/vnd.openxmlformats-officedocument.spreadsheetml.styles+xml">
        <DigestMethod Algorithm="http://www.w3.org/2001/04/xmlenc#sha256"/>
        <DigestValue>lOC9BxvbZ1NSqpiGb8X4niIf2ltrqx5oV8QBulBrhdw=</DigestValue>
      </Reference>
      <Reference URI="/xl/worksheets/sheet1.xml?ContentType=application/vnd.openxmlformats-officedocument.spreadsheetml.worksheet+xml">
        <DigestMethod Algorithm="http://www.w3.org/2001/04/xmlenc#sha256"/>
        <DigestValue>R96nciQnrNY7xW0rI82nH7ws/5wNMgE2ySaREP3OxEM=</DigestValue>
      </Reference>
      <Reference URI="/xl/calcChain.xml?ContentType=application/vnd.openxmlformats-officedocument.spreadsheetml.calcChain+xml">
        <DigestMethod Algorithm="http://www.w3.org/2001/04/xmlenc#sha256"/>
        <DigestValue>N/68kZFGeqCMauRB8yLqRb1D8XMkplbwOiw5zdiHYiA=</DigestValue>
      </Reference>
      <Reference URI="/xl/worksheets/sheet3.xml?ContentType=application/vnd.openxmlformats-officedocument.spreadsheetml.worksheet+xml">
        <DigestMethod Algorithm="http://www.w3.org/2001/04/xmlenc#sha256"/>
        <DigestValue>aXaKzZLPTk6naP/srzYQzw0UyT4Ijhl/JlhkFx12TZ8=</DigestValue>
      </Reference>
      <Reference URI="/xl/theme/theme1.xml?ContentType=application/vnd.openxmlformats-officedocument.theme+xml">
        <DigestMethod Algorithm="http://www.w3.org/2001/04/xmlenc#sha256"/>
        <DigestValue>MSC/EYkfwclNctHK+aZVNa7gncE2d4S8pHsh2ftpRsE=</DigestValue>
      </Reference>
      <Reference URI="/xl/workbook.xml?ContentType=application/vnd.openxmlformats-officedocument.spreadsheetml.sheet.main+xml">
        <DigestMethod Algorithm="http://www.w3.org/2001/04/xmlenc#sha256"/>
        <DigestValue>/w5Dfa8jzafu725Xq4VzunQ0rdxoOPsvpi9XNOXhbMU=</DigestValue>
      </Reference>
      <Reference URI="/xl/worksheets/sheet2.xml?ContentType=application/vnd.openxmlformats-officedocument.spreadsheetml.worksheet+xml">
        <DigestMethod Algorithm="http://www.w3.org/2001/04/xmlenc#sha256"/>
        <DigestValue>aXaKzZLPTk6naP/srzYQzw0UyT4Ijhl/JlhkFx12TZ8=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</Manifest>
    <SignatureProperties>
      <SignatureProperty Id="idSignatureTime" Target="#idPackageSignature">
        <mdssi:SignatureTime>
          <mdssi:Format>YYYY-MM-DDThh:mm:ssTZD</mdssi:Format>
          <mdssi:Value>2021-01-26T23:21:02Z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SOLICITUD SUGESE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http://www.w3.org/2001/04/xmlenc#sha256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2021-01-26T23:21:02Z</xd:SigningTime>
          <xd:SigningCertificate>
            <xd:Cert>
              <xd:CertDigest>
                <DigestMethod Algorithm="http://www.w3.org/2001/04/xmlenc#sha256"/>
                <DigestValue>XsF+l1ngPw2gEYEOJ/ERTA89oNFE0eLmdbA4Pd7eNwo=</DigestValue>
              </xd:CertDigest>
              <xd:IssuerSerial>
                <X509IssuerName>SERIALNUMBER=CPJ-4-000-004017, C=CR, O=BANCO CENTRAL DE COSTA RICA, OU=DIVISION SISTEMAS DE PAGO, CN=CA SINPE - PERSONA FISICA v2</X509IssuerName>
                <X509SerialNumber>446015509126361324928727119290641074591221572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SignatureTimeStamp>
            <CanonicalizationMethod Algorithm="http://www.w3.org/TR/2001/REC-xml-c14n-20010315"/>
            <xd:EncapsulatedTimeStamp>MIIK0gYJKoZIhvcNAQcCoIIKwzCCCr8CAQMxDzANBglghkgBZQMEAgEFADBzBgsqhkiG9w0BCRABBKBkBGIwYAIBAQYIYIE8AQEBAQUwMTANBglghkgBZQMEAgEFAAQgD3glLD2qIEnqIkr87JTbB+tZDrM33QHqQWzttKPOt0kCBAsPuq4YDzIwMjEwMTI2MjMyMjI1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xMDEyNjIzMjIyNVowLwYJKoZIhvcNAQkEMSIEIKo/vcLQ6rz973U5Xf/dCMPCF2q/NW4NLTZBox9ndDMNMDcGCyqGSIb3DQEJEAIvMSgwJjAkMCIEIDcrk3iY5iZu+N7/iFpVKDYeTZ9u7elabVQcL5d9tumpMA0GCSqGSIb3DQEBAQUABIIBAMX6kiXHxTrT48AFtCawZUTUP8duX3orvpbUP8duBm9qe8zztP0DPDOKhw8mDVSpW805841yzRq/alY9qyVcrpt+wGyXDiYI9TTd1iPAUGjL0yPyRhubsML3mGhB4BqpYny8qeNbSiM51XLhOZQfP33YuYm7LHT6/CVL23GSU7lgHsYzySUKoPWY/CQkL6ltulaNIfHiD9JhITZR6H8O3juH5L266E0OCgMOoIm586RsWD219PXu3KoOhH4pd7qUIN0nuwcBvI73SM1NYxcXI3LffhBYV3ifG3mloHwT+FdTSW4SrSbH5EpTl3Wkv6Z7uLZZ9IlbTQvCFIpecm+8aRk=</xd:EncapsulatedTimeStamp>
          </xd:SignatureTimeStamp>
          <xd:CompleteCertificateRefs>
            <xd:CertRefs>
              <xd:Cert>
                <xd:CertDigest>
                  <DigestMethod Algorithm="http://www.w3.org/2001/04/xmlenc#sha256"/>
                  <DigestValue>9MOmB5Qo76TeXgvr2HcOBYJvmbrzA9UTDRxJc3BR+Ak=</DigestValue>
                </xd:CertDigest>
                <xd:IssuerSerial>
                  <X509IssuerName>SERIALNUMBER=CPJ-2-100-098311, C=CR, O=MICITT, OU=DCFD, CN=CA POLITICA PERSONA FISICA - COSTA RICA v2</X509IssuerName>
                  <X509SerialNumber>1672555889905774989374701447987177132319047683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SERIALNUMBER=CPJ-2-100-098311, OU=DCFD, O=MICITT, C=CR, CN=CA RAIZ NACIONAL - COSTA RICA v2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SERIALNUMBER=CPJ-2-100-098311, OU=DCFD, O=MICITT, C=CR, CN=CA RAIZ NACIONAL - COSTA RICA v2</X509IssuerName>
                  <X509SerialNumber>155150036479860318890910376525337462028</X509SerialNumber>
                </xd:IssuerSerial>
              </xd:Cert>
            </xd:CertRefs>
          </xd:CompleteCertificateRefs>
          <xd:CertificateValues>
            <xd:EncapsulatedX509Certificate>MIINADCCCuigAwIBAgITSwAAAAMTyepkVGDdawAAAAAAAzANBgkqhkiG9w0BAQ0FADB9MRkwFwYDVQQFExBDUEotMi0xMDAtMDk4MzExMQswCQYDVQQGEwJDUjEPMA0GA1UEChMGTUlDSVRUMQ0wCwYDVQQLEwREQ0ZEMTMwMQYDVQQDEypDQSBQT0xJVElDQSBQRVJTT05BIEZJU0lDQSAtIENPU1RBIFJJQ0EgdjIwHhcNMTYwMTIxMTgxNjA4WhcNMjQwMTIxMTgyNjA4WjCBmTEZMBcGA1UEBRMQQ1BKLTQtMDAwLTAwNDAxNzELMAkGA1UEBhMCQ1IxJDAiBgNVBAoTG0JBTkNPIENFTlRSQUwgREUgQ09TVEEgUklDQTEiMCAGA1UECxMZRElWSVNJT04gU0lTVEVNQVMgREUgUEFHTzElMCMGA1UEAxMcQ0EgU0lOUEUgLSBQRVJTT05BIEZJU0lDQSB2MjCCASIwDQYJKoZIhvcNAQEBBQADggEPADCCAQoCggEBAOa9ooS00UHFT099PwJl/OLq8TVJD9STp1Kcqhjl234reztc/NNzMgvwcRJiLKWY5RaKWwxbEDOsgIcIp32gmNH057NqgAQcRAVfWLIVjqqTtQCkj3ZgTFUZeYwXe2qKgV/jRAfwy9ZQAO/la9ccWh7Upwf3y6Z9MAqA+er/o6FUfIBDnzSxBJvLlN5VuVXmp0bm5KT/wCYm/SIktDCIGAzIDo1ndowbhfTs6D/cMRzlMQgFQz6cwutaOGg13ojo0OLeqbNR/c8ERom5xcaMiGkJ4EPv30v4fb6lCtX+M3Soz+uha+tr9s0gWXPSrpyXWAWWrLl4yugXT5RxvLx7kWsCAwEAAaOCCFowgghWMBAGCSsGAQQBgjcVAQQDAgEAMB0GA1UdDgQWBBS0dIurntt28H+lKOOUrTHMcvCzKT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XMDsvznzaps0YruV9IpoXIN3enrxNHnzu9eEW9ucl3jP3yOK4SfqwTYvJ8PKKaG+p5WxhVFVh5Qn2nm0CPR8zrxMEskqg7GdScqIpoMe9ZojSEk4Xw19cHj3KN+eetp96lBpjTlva4ipz2ES09tVUA/ctU6kRbMR22B9qjeSE8agrYKaUBc4n44h1W6K7itGkIMVB/wQ1nF8sxkoVOitqLXjVy7ZKTk+4+S0rWK7SYt2fkaQZA8tSSt6fatPx68+gDKSv3JXNWG+Nr8IXZdyrpICwI/318JPPjR0QJnD7kivjZK2QFZCbuJu4rZoyblvXJLmei4QXpSIgRMgZ0MJamP5dW2Xw3qq2YQS4ma8ZTCqecat5wFGsH81RR10JnpRp4A4NpftguvbnZhG9m8kdmOKaq4R7NRp/wM/XZi0jxsvzdtUomquCQc+AJ26AZPWVy4nj+kglEJE759oo/Qjpgu9PZrkEARInpjHzYBSeq6SCHud58pzZIwStlOMicLozcLAyOvgTKAjg9cQBg1HVi1wT2aVL76tOAI0ZlCGiSnyGq3RUEKSC3TcFfTzpPJiHKw+6nPmTAAnCN8+co+s0Prh/+Ju24hA8ShhKYy3ORQ+3u2l8EoyPUcl+EDOC2kufLbuF7AKrBDF0hXmLfon9nZBnfr/EpL/J1qRaM7am1s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CompleteRevocationRefs>
            <xd:OCSPRefs>
              <xd:OCSPRef>
                <xd:OCSPIdentifier>
                  <xd:ResponderID>
                    <xd:ByKey>rG5A1NDYzd8RwipXJ2Q5mam9fvI=</xd:ByKey>
                  </xd:ResponderID>
                  <xd:ProducedAt>2021-01-26T23:20:56Z</xd:ProducedAt>
                </xd:OCSPIdentifier>
                <xd:DigestAlgAndValue>
                  <DigestMethod Algorithm="http://www.w3.org/2001/04/xmlenc#sha256"/>
                  <DigestValue>wSeYXXTgeG496X67Nh0gN7pukwfJt9x4IIGWbBxre8k=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eScaBoLdLyb2GwoxjA5oPtWskDu7BUqbBnUIOCNLHfk=</DigestValue>
                </xd:DigestAlgAndValue>
                <xd:CRLIdentifier>
                  <xd:Issuer>CPJ-2-100-098311, CR, MICITT, DCFD, CA POLITICA PERSONA FISICA - COSTA RICA v2</xd:Issuer>
                  <xd:IssueTime>2020-12-04T20:23:45Z</xd:IssueTime>
                </xd:CRLIdentifier>
              </xd:CRLRef>
              <xd:CRLRef>
                <xd:DigestAlgAndValue>
                  <DigestMethod Algorithm="http://www.w3.org/2001/04/xmlenc#sha256"/>
                  <DigestValue>axfejvZCWJ/LLYjO6pGtm/SXIPHXWEbC+kg9bpi5QUs=</DigestValue>
                </xd:DigestAlgAndValue>
                <xd:CRLIdentifier>
                  <xd:Issuer>CPJ-2-100-098311, DCFD, MICITT, CR, CA RAIZ NACIONAL - COSTA RICA v2</xd:Issuer>
                  <xd:IssueTime>2020-12-04T20:08:52Z</xd:IssueTime>
                </xd:CRLIdentifier>
              </xd:CRLRef>
            </xd:CRLRefs>
          </xd:CompleteRevocationRefs>
          <xd:RevocationValues>
            <xd:OCSPValues>
              <xd:EncapsulatedOCSPValue>MIIGQQoBAKCCBjowggY2BgkrBgEFBQcwAQEEggYnMIIGIzCBxaIWBBSsbkDU0NjN3xHCKlcnZDmZqb1+8hgPMjAyMTAxMjYyMzIwNTZaMIGZMIGWMEwwCQYFKw4DAhoFAAQUzgxHzN03kqP+e9oD7BphnZQwSGIEFLR0i6ue23bwf6Uo45StMcxy8LMpAhMUAAHHRMH9jYhqHhy4AAAAAcdEgAAYDzIwMjEwMTI2MjIxODUyWqARGA8yMDIxMDEyODEwMzg1MlqhIDAeMBwGCSsGAQQBgjcVBAQPFw0yMTAxMjcyMjI4NTJaMA0GCSqGSIb3DQEBCwUAA4IBAQAqSL0g4fJ1jLcdDVPF8Sn+bffJfva37besvuvMInOG8CsioDINRkMO2z69wxPXmuMXWHO2+ROqkkK+W+93JxV0W0hI7HuGWsIaMvbChKAApvXtT2zekcaxXUBdDpab6//s56TwgI1mtuVnsuCUJv8TZ5y4FhDYyhDBIv1WIXPidc3BrIdB8kYF/QqUM74KL1YMX+Ecz5hmnpfXgQ3KdBV/zMMXrKdYfRUa9xUTrJ00YA36Aa/9832sLSOSqiqCwbHUlF8dYQWcmZ2JwtUJZvXTUnaN3ZmaTSaRXa/+CSVtbByHJo814VS7LPtw4IO6vDFVzI5MhZqIivHjNKjrqigsoIIEQzCCBD8wggQ7MIIDI6ADAgECAhMUAAnVHyGXUQIztcYMAAEACdUfMA0GCSqGSIb3DQEBCwUAMIGZMRkwFwYDVQQFExBDUEotNC0wMDAtMDA0MDE3MQswCQYDVQQGEwJDUjEkMCIGA1UEChMbQkFOQ08gQ0VOVFJBTCBERSBDT1NUQSBSSUNBMSIwIAYDVQQLExlESVZJU0lPTiBTSVNURU1BUyBERSBQQUdPMSUwIwYDVQQDExxDQSBTSU5QRSAtIFBFUlNPTkEgRklTSUNBIHYyMB4XDTIxMDEyMzE2Mjc0M1oXDTIxMDIwNjE2Mjc0M1owHjEcMBoGA1UEAxMTU0ktQVBPQ1MtMTAxLmZkaS5jcjCCASIwDQYJKoZIhvcNAQEBBQADggEPADCCAQoCggEBANHDa30zWBvs+LR/0hTQbKYeagPXQGGCZwHsaziKLOFTtf68oAhlCGU7R/1OlUQcsNzH2JsEgkuiUKraOePoBTXL3g9TLPdyH4Xp+MnI4ad9GNzBml6Kkfety79UR6UsXNwDxO9Nv0XWomNL04csuekPxxlP0CtgWCMkcbdqfbalvBMVFj9/X5Jj5jS/INv3vyuEzMA1JnqJXT7fGDguyYHpHQu4APKE91jrSRWujmc0bBJFphtRq7CO0nG3cBis0mI8ttK1bHllXRzJBOowWuo5696FICRQxIgpzD5WHtRQTWRbizy1xv3Ao+Ib9sw3KGJifZYM9gNO83xm0dkra10CAwEAAaOB9TCB8jA9BgkrBgEEAYI3FQcEMDAuBiYrBgEEAYI3FQiFxOpbgtHjNZWRG4L5lxiGpctrgX+D9vx3gbjxMwIBZAIBBzATBgNVHSUEDDAKBggrBgEFBQcDCTAOBgNVHQ8BAf8EBAMCB4AwGwYJKwYBBAGCNxUKBA4wDDAKBggrBgEFBQcDCTAPBgkrBgEFBQcwAQUEAgUAMB8GA1UdIwQYMBaAFLR0i6ue23bwf6Uo45StMcxy8LMpMB0GA1UdDgQWBBSsbkDU0NjN3xHCKlcnZDmZqb1+8jAeBgNVHREEFzAVghNTSS1BUE9DUy0xMDEuZmRpLmNyMA0GCSqGSIb3DQEBCwUAA4IBAQC9uy79C2XiYgjDasDDgFPn0PfkvwLpp/r2dlV543KdRL+FeXfGRWQDAOyKgo7x6CEtG8CY57iC2nKdxi+YMQyfkpH5Mm+1AcIyHIXMOSDzX3bplikzZwLp/VtyA46RDUrEXHvTn51LmOv7JRR7hbSDN8mKMc7BPVJdAqy4MjxHnNc+rmloDSUXWqedfWleUr+V/0O4xfuQNguhQAbAleZ7n2QHQXfr/Dmzb+Rlp0vzNfhi1jvYt+F0hCmTiqCqmKn1FJ+PlJ3JAAG1p67Pdc6S8MZtqIQT6r9PHy+psBFTa4qq+bgOob8GiniB9AAzH2cwm2Kpu+EZbQFmUmNIkLrc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MDEyMDQyMDIzNDVaFw0yMTAyMDUwODQzNDVaoF8wXTAfBgNVHSMEGDAWgBRonWk2y4Rue+qTYRn/WDAd1f9cyzAQBgkrBgEEAYI3FQEEAwIBADAKBgNVHRQEAwIBKDAcBgkrBgEEAYI3FQQEDxcNMjEwMjA0MjAzMzQ1WjANBgkqhkiG9w0BAQ0FAAOCAgEAwPSF2sORA2n55h7W9O6f4wooYeBrz9RS8SOtU0Hn79AModsju65Xp4c6jXiMyDj4N7sNJBty5j8No6SxHvwEWFPUpcd0Cu5uXZIrTA0DBgyoBHnV7y2U/lhBa4XXsWB44h6liqsUOh77N40tDkinVPUyyFwxaGVb02ZMLmptrXwRWYLIYYD8pLqroIXWkdIc0ahwW4xpRarpzU2E2xWEitJ0Bz0bQVh/jeb4oMh/Kiv44MRHD2xostP5oJO4Y2xe2472GxHDYnHQzRAZG7H+s5A7tSmB3hcid6T3+XsLq4vD1ozEJuHGKtNTF98OxNH1WnG5ByOJriwaD56/bucbTowCCLct7l3vB4lfZGZyVU7e2Cz4vaAYuxXFIQQsi/QxwDNVmjPT4rBMttV/fHcWgxqhV8MDenOpnJq1VJ0R9O86bIe21NsEcgKYXuGGJYwzOdhPHzKIaOMYMk15SGWAy+/dGNQSoObjPcuFBBGD67UXlSoJLYV7fmXY2hUEgdSgidRby9cNSFkJ8efaXm//fiQCbDsQi1Q+88Tn08HsH3P4ivBi9Ouaz7ZsO36HXdV2Zxy9D+IgL/FlJhsayKD8aWXy0FqW4ZtE4aUzwId2oiIod12Xib1B/W1WDpLUzFODUvFG4v4KEO+73HSIirRIv/q3Tx1ULo+pWiibZv7OxxY=</xd:EncapsulatedCRLValue>
              <xd:EncapsulatedCRLValue>MIIDHjCCAQYCAQEwDQYJKoZIhvcNAQENBQAwczEZMBcGA1UEBRMQQ1BKLTItMTAwLTA5ODMxMTENMAsGA1UECxMERENGRDEPMA0GA1UEChMGTUlDSVRUMQswCQYDVQQGEwJDUjEpMCcGA1UEAxMgQ0EgUkFJWiBOQUNJT05BTCAtIENPU1RBIFJJQ0EgdjIXDTIwMTIwNDIwMDg1MloXDTIxMDQwNTA4Mjg1MlqgXzBdMB8GA1UdIwQYMBaAFODy/n3ERE5Q5DX9CImPToQZRDNAMBAGCSsGAQQBgjcVAQQDAgEAMAoGA1UdFAQDAgEWMBwGCSsGAQQBgjcVBAQPFw0yMTA0MDQyMDE4NTJaMA0GCSqGSIb3DQEBDQUAA4ICAQBlbcy3iMzfKQIiY32c414vrnMibXfwxqGeQMAb8k/Nt7Kilk3fI3GoBT3LjU30iKNu6k3AQNI//Mx222znCWYBF2teH+enpiSrK/FAWKCFekGfDFnjGk3UQ3Vs+zfv7EeSmb3kroifAuEZhKTAzDr3kFenDM52Gf4ZI81wlx84QphS2T2ACTkTtTt1KsntYtVIagXC4MvZ6LR/ChE2KHTUm2B3U7kvhRyKBekrEzEELkXm7NDQ//OfL5KTUPlijSgN1v0Rtxom7LfGteh5/uLTQez0arhp0q80uMvEEaC5HAWB83ozn6HnTtKJXYn0g8xHRcbNwyAcNODg8kiNZy6ZEQG578l8DI3ETsDqqLoL6On9Cwkyb4doy+yIgV7JTjOgoPSj54W3BTvndN2KmPyRMPKUBHgTN46ocZov6lWGSltFipbRZu5d8Zcs0D1GyTlsoI9xHFj70ze1w0Rp1Uc8WT85c/TrzLhk7KF3Iw7gJ/XhfFIWJvZat4RVpHin4Jccg007xhGgb9IOiQG4ERGzGKzQSEXkrPnIAIUedbUITYiCEZe+pL9JBRggOZkAXsTE8iarkKIL6A/E1pAILGmdy2Mrf2rU25ZizSZJTdK29TYCoywPkdNrBg4ftBtyhltqmOG/dpz/xkxAV0tN24DJ1+ue8rvtSL1THL2mBfv+DA==</xd:EncapsulatedCRLValue>
            </xd:CRLValues>
          </xd:RevocationValues>
          <xd:SigAndRefsTimeStamp>
            <CanonicalizationMethod Algorithm="http://www.w3.org/TR/2001/REC-xml-c14n-20010315"/>
            <xd:EncapsulatedTimeStamp>MIIK0gYJKoZIhvcNAQcCoIIKwzCCCr8CAQMxDzANBglghkgBZQMEAgEFADBzBgsqhkiG9w0BCRABBKBkBGIwYAIBAQYIYIE8AQEBAQUwMTANBglghkgBZQMEAgEFAAQg5HgHzlSrKDoSPzrG8ED90qH7qgscKNIXgbrY79r/wqACBAsPurAYDzIwMjEwMTI2MjMyMjI1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xMDEyNjIzMjIyNVowLwYJKoZIhvcNAQkEMSIEIAE4tgYE5OkwsZxwb/bHqE1cBE9bSwsxhzbQi5nGigc1MDcGCyqGSIb3DQEJEAIvMSgwJjAkMCIEIDcrk3iY5iZu+N7/iFpVKDYeTZ9u7elabVQcL5d9tumpMA0GCSqGSIb3DQEBAQUABIIBAHpkjtsIqYD6c3c8Y9ceNFPizboopcg7PRoflYOpuzjdedbwQghA8BziOA0tiNCv22H3g7U3mJ814c60GtnhMHGXzbvBnbuDMeMLSSlzp1DSuYjQpomlcqMdAdWAvn2w2n4oHXwa4nTtVDQO5yUYXimwtkL2/N4fHVx/5qAqcEGGWP9LseKETNhte3mB8zKGgGWGsmsaD9BsPxvoajVvXUJaHqkL7O+dhUe8MbjlZwGLA7xIyCVC3WDaNvkVXU0MuYCpBwgClQiWsMfSIgoWBbNkxQiimiKyOB0uOq+AF1SqSVaHj1bC+KyIilWS/hP1cE5kQ8DC64QwWAmj1lHKjXE=</xd:EncapsulatedTimeStamp>
          </xd:SigAndRefsTimeStamp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Alvarez &amp; Asociados</cp:lastModifiedBy>
  <cp:lastPrinted>2021-01-23T16:17:33Z</cp:lastPrinted>
  <dcterms:created xsi:type="dcterms:W3CDTF">2011-04-29T17:15:48Z</dcterms:created>
  <dcterms:modified xsi:type="dcterms:W3CDTF">2021-01-23T16:32:53Z</dcterms:modified>
</cp:coreProperties>
</file>